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Z:\07主計室\▲113年度預算決算\統計\預告統計發布\"/>
    </mc:Choice>
  </mc:AlternateContent>
  <xr:revisionPtr revIDLastSave="0" documentId="13_ncr:1_{517F5DCC-0BA1-485C-BC1E-F2AA17108FA3}" xr6:coauthVersionLast="47" xr6:coauthVersionMax="47" xr10:uidLastSave="{00000000-0000-0000-0000-000000000000}"/>
  <bookViews>
    <workbookView xWindow="-108" yWindow="-108" windowWidth="23256" windowHeight="12576" tabRatio="500" firstSheet="70" activeTab="70" xr2:uid="{00000000-000D-0000-FFFF-FFFF00000000}"/>
  </bookViews>
  <sheets>
    <sheet name="預告統計資料發布時間表" sheetId="1" r:id="rId1"/>
    <sheet name="公庫收支月報" sheetId="2" r:id="rId2"/>
    <sheet name="資源回收成果統計" sheetId="3" r:id="rId3"/>
    <sheet name="臺東縣成功鎮資源回收成果統計11301" sheetId="64" r:id="rId4"/>
    <sheet name="臺東縣成功鎮資源回收成果統計11302" sheetId="65" r:id="rId5"/>
    <sheet name="臺東縣成功鎮資源回收成果統計11303" sheetId="66" r:id="rId6"/>
    <sheet name="一般垃圾及廚餘清理狀況" sheetId="4" r:id="rId7"/>
    <sheet name="臺東縣成功鎮一般垃圾及廚餘清理狀況11301" sheetId="68" r:id="rId8"/>
    <sheet name="臺東縣成功鎮一般垃圾及廚餘清理狀況11302" sheetId="69" r:id="rId9"/>
    <sheet name="臺東縣成功鎮一般垃圾及廚餘清理狀況11303" sheetId="67" r:id="rId10"/>
    <sheet name="停車位概況-都市計畫區內路外" sheetId="5" r:id="rId11"/>
    <sheet name="停車位概況-都市計畫區外路外" sheetId="6" r:id="rId12"/>
    <sheet name="停車位概況-路邊停車位" sheetId="7" r:id="rId13"/>
    <sheet name="停車位概況-區內路外身心障礙者專用停車位" sheetId="8" r:id="rId14"/>
    <sheet name="停車位概況-區外路外身心障礙者專用停車位" sheetId="9" r:id="rId15"/>
    <sheet name="停車位概況-路邊身心障礙者專用停車位" sheetId="10" r:id="rId16"/>
    <sheet name="停車位概況-區內路外電動車專用停車位" sheetId="11" r:id="rId17"/>
    <sheet name="停車位概況-區外路外電動車專用停車位" sheetId="12" r:id="rId18"/>
    <sheet name="停車位概況-路邊電動車專用停車位" sheetId="13" r:id="rId19"/>
    <sheet name="列冊需關懷獨居老人人數及服務概況" sheetId="14" r:id="rId20"/>
    <sheet name="推行社區發展工作概況" sheetId="15" r:id="rId21"/>
    <sheet name="治山防災整體治理工程" sheetId="16" r:id="rId22"/>
    <sheet name="辦理調解業務概況" sheetId="17" r:id="rId23"/>
    <sheet name="調解委員會組織概況" sheetId="18" r:id="rId24"/>
    <sheet name="辦理調解方式概況" sheetId="19" r:id="rId25"/>
    <sheet name="公墓設施使用概況" sheetId="20" r:id="rId26"/>
    <sheet name="骨灰(骸)存放設施使用概況" sheetId="21" r:id="rId27"/>
    <sheet name="殯葬管理業務概況" sheetId="22" r:id="rId28"/>
    <sheet name="殯儀館設施概況" sheetId="23" r:id="rId29"/>
    <sheet name="火化場設施概況" sheetId="24" r:id="rId30"/>
    <sheet name="天然災害水土保持設施損失情形" sheetId="25" r:id="rId31"/>
    <sheet name="漁業從業人數" sheetId="26" r:id="rId32"/>
    <sheet name="漁戶數及漁戶人口數" sheetId="27" r:id="rId33"/>
    <sheet name="112-12月公庫收支月報" sheetId="28" r:id="rId34"/>
    <sheet name="113-1月公庫收支月報" sheetId="29" r:id="rId35"/>
    <sheet name="113-2月公庫收支月報" sheetId="30" r:id="rId36"/>
    <sheet name="113-3月公庫收支月報" sheetId="31" r:id="rId37"/>
    <sheet name="113-4月公庫收支月報" sheetId="60" r:id="rId38"/>
    <sheet name="113-5月公庫收支月報" sheetId="70" r:id="rId39"/>
    <sheet name="113-6月公庫收支月報" sheetId="71" r:id="rId40"/>
    <sheet name="113-7月公庫收支月報" sheetId="81" r:id="rId41"/>
    <sheet name="都市計畫區內路外112年第四季" sheetId="32" r:id="rId42"/>
    <sheet name="都市計畫區外路外112年第四季" sheetId="33" r:id="rId43"/>
    <sheet name="路邊停車112年第四季" sheetId="34" r:id="rId44"/>
    <sheet name="2522-14-05-03112年第四季" sheetId="35" r:id="rId45"/>
    <sheet name="2522-14-06-03 112年第四季" sheetId="36" r:id="rId46"/>
    <sheet name="2522-14-07-03 112年第四季" sheetId="37" r:id="rId47"/>
    <sheet name="2522-14-08-03 112年第四季" sheetId="38" r:id="rId48"/>
    <sheet name="2522-14-09-03 112年第四季" sheetId="39" r:id="rId49"/>
    <sheet name="2522-14-10-03 112年第四季" sheetId="40" r:id="rId50"/>
    <sheet name="2522-14-08-3 113年第一季" sheetId="50" r:id="rId51"/>
    <sheet name="2522-14-09-3 113年第一季" sheetId="51" r:id="rId52"/>
    <sheet name="2522-14-01-3 113年第一季" sheetId="52" r:id="rId53"/>
    <sheet name="2522-14-03-3 113年第一季" sheetId="53" r:id="rId54"/>
    <sheet name="2522-14-04-3 113年第一季" sheetId="54" r:id="rId55"/>
    <sheet name="2522-14-05-3 113年第一季" sheetId="55" r:id="rId56"/>
    <sheet name="2522-14-06-3 113年第一季" sheetId="56" r:id="rId57"/>
    <sheet name="2522-14-07-3 113年第一季" sheetId="57" r:id="rId58"/>
    <sheet name="2522-14-10-3 113年第一季" sheetId="59" r:id="rId59"/>
    <sheet name="2522-14-01-3 113年第二季" sheetId="72" r:id="rId60"/>
    <sheet name="2522-14-03-3 113年第二季" sheetId="73" r:id="rId61"/>
    <sheet name="2522-14-04-3 113年第二季" sheetId="74" r:id="rId62"/>
    <sheet name="2522-14-05-3 113年第二季" sheetId="75" r:id="rId63"/>
    <sheet name="2522-14-06-3 113年第二季" sheetId="76" r:id="rId64"/>
    <sheet name="2522-14-07-3 113年第二季" sheetId="77" r:id="rId65"/>
    <sheet name="2522-14-08-3 113年第二季" sheetId="78" r:id="rId66"/>
    <sheet name="2522-14-09-3 113年第二季" sheetId="79" r:id="rId67"/>
    <sheet name="2522-14-10-3 113年第二季" sheetId="80" r:id="rId68"/>
    <sheet name="臺東縣成功鎮列冊需關懷獨居老人概況第四季" sheetId="41" r:id="rId69"/>
    <sheet name="臺東縣成功鎮列冊需關懷獨居老人概況第一季" sheetId="61" r:id="rId70"/>
    <sheet name="臺東縣成功鎮列冊需關懷獨居老人概況第二季" sheetId="82" r:id="rId71"/>
    <sheet name="推行社區發展概況112年" sheetId="42" r:id="rId72"/>
    <sheet name="調解業務概況112年" sheetId="43" r:id="rId73"/>
    <sheet name="調解組織概況112年" sheetId="44" r:id="rId74"/>
    <sheet name="調解方式概況112年" sheetId="45" r:id="rId75"/>
    <sheet name="公墓設施概況112年" sheetId="46" r:id="rId76"/>
    <sheet name="骨灰骸存放概況112年" sheetId="47" r:id="rId77"/>
    <sheet name="殯葬管理業務概況112年" sheetId="48" r:id="rId78"/>
    <sheet name="殯儀館設施概況112年" sheetId="49" r:id="rId79"/>
    <sheet name="臺 東 縣 成 功 鎮 火 化 場 設 施 概 況112年" sheetId="62" r:id="rId80"/>
    <sheet name="工作表1" sheetId="63" r:id="rId81"/>
  </sheets>
  <definedNames>
    <definedName name="_102年5月" localSheetId="30">預告統計資料發布時間表!#REF!</definedName>
    <definedName name="_102年5月" localSheetId="13">預告統計資料發布時間表!#REF!</definedName>
    <definedName name="_102年5月" localSheetId="16">預告統計資料發布時間表!#REF!</definedName>
    <definedName name="_102年5月" localSheetId="14">預告統計資料發布時間表!#REF!</definedName>
    <definedName name="_102年5月" localSheetId="17">預告統計資料發布時間表!#REF!</definedName>
    <definedName name="_102年5月" localSheetId="10">預告統計資料發布時間表!#REF!</definedName>
    <definedName name="_102年5月" localSheetId="11">預告統計資料發布時間表!#REF!</definedName>
    <definedName name="_102年5月" localSheetId="15">預告統計資料發布時間表!#REF!</definedName>
    <definedName name="_102年5月" localSheetId="12">預告統計資料發布時間表!#REF!</definedName>
    <definedName name="_102年5月" localSheetId="18">預告統計資料發布時間表!#REF!</definedName>
    <definedName name="_102年5月" localSheetId="32">預告統計資料發布時間表!#REF!</definedName>
    <definedName name="_102年5月" localSheetId="31">預告統計資料發布時間表!#REF!</definedName>
    <definedName name="_102年5月" localSheetId="23">#REF!</definedName>
    <definedName name="_102年5月" localSheetId="22">#REF!</definedName>
    <definedName name="_102年5月">預告統計資料發布時間表!#REF!</definedName>
    <definedName name="OLE_LINK1" localSheetId="25">公墓設施使用概況!$A$26</definedName>
    <definedName name="pp" localSheetId="44">'2522-14-05-03112年第四季'!$A$3:$D$13</definedName>
    <definedName name="pp" localSheetId="45">'2522-14-06-03 112年第四季'!$A$3:$D$14</definedName>
    <definedName name="pp" localSheetId="46">'2522-14-07-03 112年第四季'!$A$3:$D$14</definedName>
    <definedName name="pp" localSheetId="47">'2522-14-08-03 112年第四季'!$A$3:$D$14</definedName>
    <definedName name="pp" localSheetId="48">'2522-14-09-03 112年第四季'!$A$3:$D$14</definedName>
    <definedName name="pp" localSheetId="49">'2522-14-10-03 112年第四季'!$A$3:$D$14</definedName>
    <definedName name="pp" localSheetId="41">都市計畫區內路外112年第四季!$A$3:$D$16</definedName>
    <definedName name="pp" localSheetId="42">都市計畫區外路外112年第四季!$A$3:$D$16</definedName>
    <definedName name="pp" localSheetId="43">路邊停車112年第四季!$A$3:$D$16</definedName>
    <definedName name="pp">#REF!</definedName>
    <definedName name="ppp">#REF!</definedName>
    <definedName name="_xlnm.Print_Area" localSheetId="44">'2522-14-05-03112年第四季'!$3:$13</definedName>
    <definedName name="_xlnm.Print_Area" localSheetId="45">'2522-14-06-03 112年第四季'!$3:$14</definedName>
    <definedName name="_xlnm.Print_Area" localSheetId="46">'2522-14-07-03 112年第四季'!$3:$14</definedName>
    <definedName name="_xlnm.Print_Area" localSheetId="47">'2522-14-08-03 112年第四季'!$3:$14</definedName>
    <definedName name="_xlnm.Print_Area" localSheetId="48">'2522-14-09-03 112年第四季'!$3:$14</definedName>
    <definedName name="_xlnm.Print_Area" localSheetId="49">'2522-14-10-03 112年第四季'!$3:$14</definedName>
    <definedName name="_xlnm.Print_Area" localSheetId="1">公庫收支月報!$A$1:$A$35</definedName>
    <definedName name="_xlnm.Print_Area" localSheetId="71">推行社區發展概況112年!$A$1:$AR$40</definedName>
    <definedName name="_xlnm.Print_Area" localSheetId="41">都市計畫區內路外112年第四季!$3:$16</definedName>
    <definedName name="_xlnm.Print_Area" localSheetId="42">都市計畫區外路外112年第四季!$3:$16</definedName>
    <definedName name="_xlnm.Print_Area" localSheetId="43">路邊停車112年第四季!$3:$16</definedName>
    <definedName name="_xlnm.Print_Area" localSheetId="68">臺東縣成功鎮列冊需關懷獨居老人概況第四季!$A$1:$AB$19</definedName>
    <definedName name="_xlnm.Print_Area" localSheetId="23">調解委員會組織概況!$A$1:$A$29</definedName>
    <definedName name="_xlnm.Print_Area" localSheetId="22">辦理調解業務概況!$A$1:$A$32</definedName>
    <definedName name="_xlnm.Print_Titles" localSheetId="33">'112-12月公庫收支月報'!$1:$2</definedName>
    <definedName name="_xlnm.Print_Titles" localSheetId="34">'113-1月公庫收支月報'!$1:$2</definedName>
    <definedName name="_xlnm.Print_Titles" localSheetId="35">'113-2月公庫收支月報'!$1:$2</definedName>
    <definedName name="_xlnm.Print_Titles" localSheetId="36">'113-3月公庫收支月報'!$1:$2</definedName>
    <definedName name="ss" localSheetId="30">預告統計資料發布時間表!#REF!</definedName>
    <definedName name="ss" localSheetId="13">預告統計資料發布時間表!#REF!</definedName>
    <definedName name="ss" localSheetId="16">預告統計資料發布時間表!#REF!</definedName>
    <definedName name="ss" localSheetId="14">預告統計資料發布時間表!#REF!</definedName>
    <definedName name="ss" localSheetId="17">預告統計資料發布時間表!#REF!</definedName>
    <definedName name="ss" localSheetId="10">預告統計資料發布時間表!#REF!</definedName>
    <definedName name="ss" localSheetId="11">預告統計資料發布時間表!#REF!</definedName>
    <definedName name="ss" localSheetId="15">預告統計資料發布時間表!#REF!</definedName>
    <definedName name="ss" localSheetId="12">預告統計資料發布時間表!#REF!</definedName>
    <definedName name="ss" localSheetId="18">預告統計資料發布時間表!#REF!</definedName>
    <definedName name="ss" localSheetId="32">預告統計資料發布時間表!#REF!</definedName>
    <definedName name="ss" localSheetId="31">預告統計資料發布時間表!#REF!</definedName>
    <definedName name="ss">預告統計資料發布時間表!#REF!</definedName>
    <definedName name="台" localSheetId="30">預告統計資料發布時間表!#REF!</definedName>
    <definedName name="台" localSheetId="13">預告統計資料發布時間表!#REF!</definedName>
    <definedName name="台" localSheetId="16">預告統計資料發布時間表!#REF!</definedName>
    <definedName name="台" localSheetId="14">預告統計資料發布時間表!#REF!</definedName>
    <definedName name="台" localSheetId="17">預告統計資料發布時間表!#REF!</definedName>
    <definedName name="台" localSheetId="10">預告統計資料發布時間表!#REF!</definedName>
    <definedName name="台" localSheetId="11">預告統計資料發布時間表!#REF!</definedName>
    <definedName name="台" localSheetId="15">預告統計資料發布時間表!#REF!</definedName>
    <definedName name="台" localSheetId="12">預告統計資料發布時間表!#REF!</definedName>
    <definedName name="台" localSheetId="18">預告統計資料發布時間表!#REF!</definedName>
    <definedName name="台" localSheetId="32">預告統計資料發布時間表!#REF!</definedName>
    <definedName name="台" localSheetId="31">預告統計資料發布時間表!#REF!</definedName>
    <definedName name="台" localSheetId="23">#REF!</definedName>
    <definedName name="台" localSheetId="22">#REF!</definedName>
    <definedName name="台">預告統計資料發布時間表!#REF!</definedName>
    <definedName name="台東縣" localSheetId="30">公庫收支月報!#REF!</definedName>
    <definedName name="台東縣" localSheetId="13">公庫收支月報!#REF!</definedName>
    <definedName name="台東縣" localSheetId="16">公庫收支月報!#REF!</definedName>
    <definedName name="台東縣" localSheetId="14">公庫收支月報!#REF!</definedName>
    <definedName name="台東縣" localSheetId="17">公庫收支月報!#REF!</definedName>
    <definedName name="台東縣" localSheetId="10">公庫收支月報!#REF!</definedName>
    <definedName name="台東縣" localSheetId="11">公庫收支月報!#REF!</definedName>
    <definedName name="台東縣" localSheetId="15">公庫收支月報!#REF!</definedName>
    <definedName name="台東縣" localSheetId="12">公庫收支月報!#REF!</definedName>
    <definedName name="台東縣" localSheetId="18">公庫收支月報!#REF!</definedName>
    <definedName name="台東縣" localSheetId="32">公庫收支月報!#REF!</definedName>
    <definedName name="台東縣" localSheetId="31">公庫收支月報!#REF!</definedName>
    <definedName name="台東縣" localSheetId="23">調解委員會組織概況!#REF!</definedName>
    <definedName name="台東縣" localSheetId="22">辦理調解業務概況!#REF!</definedName>
    <definedName name="台東縣">公庫收支月報!#REF!</definedName>
    <definedName name="低收">#REF!</definedName>
    <definedName name="鄉鎮資料" localSheetId="30">公庫收支月報!#REF!</definedName>
    <definedName name="鄉鎮資料" localSheetId="13">公庫收支月報!#REF!</definedName>
    <definedName name="鄉鎮資料" localSheetId="16">公庫收支月報!#REF!</definedName>
    <definedName name="鄉鎮資料" localSheetId="14">公庫收支月報!#REF!</definedName>
    <definedName name="鄉鎮資料" localSheetId="17">公庫收支月報!#REF!</definedName>
    <definedName name="鄉鎮資料" localSheetId="10">公庫收支月報!#REF!</definedName>
    <definedName name="鄉鎮資料" localSheetId="11">公庫收支月報!#REF!</definedName>
    <definedName name="鄉鎮資料" localSheetId="15">公庫收支月報!#REF!</definedName>
    <definedName name="鄉鎮資料" localSheetId="12">公庫收支月報!#REF!</definedName>
    <definedName name="鄉鎮資料" localSheetId="18">公庫收支月報!#REF!</definedName>
    <definedName name="鄉鎮資料" localSheetId="32">公庫收支月報!#REF!</definedName>
    <definedName name="鄉鎮資料" localSheetId="31">公庫收支月報!#REF!</definedName>
    <definedName name="鄉鎮資料" localSheetId="23">調解委員會組織概況!#REF!</definedName>
    <definedName name="鄉鎮資料" localSheetId="22">辦理調解業務概況!#REF!</definedName>
    <definedName name="鄉鎮資料">公庫收支月報!#REF!</definedName>
    <definedName name="臺東縣各鄉鎮市公庫收支月報" localSheetId="30">公庫收支月報!#REF!</definedName>
    <definedName name="臺東縣各鄉鎮市公庫收支月報" localSheetId="13">公庫收支月報!#REF!</definedName>
    <definedName name="臺東縣各鄉鎮市公庫收支月報" localSheetId="16">公庫收支月報!#REF!</definedName>
    <definedName name="臺東縣各鄉鎮市公庫收支月報" localSheetId="14">公庫收支月報!#REF!</definedName>
    <definedName name="臺東縣各鄉鎮市公庫收支月報" localSheetId="17">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5">公庫收支月報!#REF!</definedName>
    <definedName name="臺東縣各鄉鎮市公庫收支月報" localSheetId="12">公庫收支月報!#REF!</definedName>
    <definedName name="臺東縣各鄉鎮市公庫收支月報" localSheetId="18">公庫收支月報!#REF!</definedName>
    <definedName name="臺東縣各鄉鎮市公庫收支月報" localSheetId="32">公庫收支月報!#REF!</definedName>
    <definedName name="臺東縣各鄉鎮市公庫收支月報" localSheetId="31">公庫收支月報!#REF!</definedName>
    <definedName name="臺東縣各鄉鎮市公庫收支月報" localSheetId="23">調解委員會組織概況!#REF!</definedName>
    <definedName name="臺東縣各鄉鎮市公庫收支月報" localSheetId="22">辦理調解業務概況!#REF!</definedName>
    <definedName name="臺東縣各鄉鎮市公庫收支月報">公庫收支月報!#REF!</definedName>
    <definedName name="臺東縣卑南鄉公庫收支月報" localSheetId="23">#REF!</definedName>
    <definedName name="臺東縣卑南鄉公庫收支月報" localSheetId="22">#REF!</definedName>
    <definedName name="臺東縣卑南鄉公庫收支月報">預告統計資料發布時間表!$B$11</definedName>
    <definedName name="調解委員會組織概況" localSheetId="30">#REF!</definedName>
    <definedName name="調解委員會組織概況" localSheetId="13">#REF!</definedName>
    <definedName name="調解委員會組織概況" localSheetId="16">#REF!</definedName>
    <definedName name="調解委員會組織概況" localSheetId="14">#REF!</definedName>
    <definedName name="調解委員會組織概況" localSheetId="17">#REF!</definedName>
    <definedName name="調解委員會組織概況" localSheetId="10">#REF!</definedName>
    <definedName name="調解委員會組織概況" localSheetId="11">#REF!</definedName>
    <definedName name="調解委員會組織概況" localSheetId="15">#REF!</definedName>
    <definedName name="調解委員會組織概況" localSheetId="12">#REF!</definedName>
    <definedName name="調解委員會組織概況" localSheetId="18">#REF!</definedName>
    <definedName name="調解委員會組織概況" localSheetId="32">#REF!</definedName>
    <definedName name="調解委員會組織概況" localSheetId="3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2" i="66" l="1"/>
  <c r="BE22" i="66"/>
  <c r="BD22" i="66"/>
  <c r="BC22" i="66"/>
  <c r="AW22" i="66" s="1"/>
  <c r="BB22" i="66"/>
  <c r="BA22" i="66"/>
  <c r="AZ22" i="66"/>
  <c r="AY22" i="66"/>
  <c r="AV22" i="66" s="1"/>
  <c r="AX22" i="66"/>
  <c r="AF22" i="66"/>
  <c r="J22" i="66" s="1"/>
  <c r="C22" i="66" s="1"/>
  <c r="BF21" i="66"/>
  <c r="BE21" i="66"/>
  <c r="BE19" i="66" s="1"/>
  <c r="BD21" i="66"/>
  <c r="BC21" i="66"/>
  <c r="BB21" i="66"/>
  <c r="BA21" i="66"/>
  <c r="BA19" i="66" s="1"/>
  <c r="AZ21" i="66"/>
  <c r="AY21" i="66"/>
  <c r="AX21" i="66"/>
  <c r="AV21" i="66" s="1"/>
  <c r="AW21" i="66"/>
  <c r="AF21" i="66"/>
  <c r="J21" i="66"/>
  <c r="C21" i="66"/>
  <c r="BF20" i="66"/>
  <c r="BE20" i="66"/>
  <c r="BD20" i="66"/>
  <c r="BC20" i="66"/>
  <c r="BC19" i="66" s="1"/>
  <c r="BB20" i="66"/>
  <c r="BA20" i="66"/>
  <c r="AZ20" i="66"/>
  <c r="AY20" i="66"/>
  <c r="AY19" i="66" s="1"/>
  <c r="AX20" i="66"/>
  <c r="AF20" i="66"/>
  <c r="AF19" i="66" s="1"/>
  <c r="J19" i="66" s="1"/>
  <c r="C20" i="66"/>
  <c r="BF19" i="66"/>
  <c r="BD19" i="66"/>
  <c r="BB19" i="66"/>
  <c r="AZ19" i="66"/>
  <c r="AX19" i="66"/>
  <c r="AT19" i="66"/>
  <c r="AS19" i="66"/>
  <c r="AR19" i="66"/>
  <c r="AQ19" i="66"/>
  <c r="AP19" i="66"/>
  <c r="AO19" i="66"/>
  <c r="AN19" i="66"/>
  <c r="AM19" i="66"/>
  <c r="AL19" i="66"/>
  <c r="AJ19" i="66"/>
  <c r="AI19" i="66"/>
  <c r="AH19" i="66"/>
  <c r="AG19" i="66"/>
  <c r="AD19" i="66"/>
  <c r="AC19" i="66"/>
  <c r="AB19" i="66"/>
  <c r="AA19" i="66"/>
  <c r="Z19" i="66"/>
  <c r="Y19" i="66"/>
  <c r="X19" i="66"/>
  <c r="W19" i="66"/>
  <c r="V19" i="66"/>
  <c r="U19" i="66"/>
  <c r="T19" i="66"/>
  <c r="S19" i="66"/>
  <c r="R19" i="66"/>
  <c r="Q19" i="66"/>
  <c r="P19" i="66"/>
  <c r="O19" i="66"/>
  <c r="N19" i="66"/>
  <c r="M19" i="66"/>
  <c r="L19" i="66"/>
  <c r="K19" i="66"/>
  <c r="I19" i="66"/>
  <c r="H19" i="66"/>
  <c r="G19" i="66"/>
  <c r="F19" i="66"/>
  <c r="E19" i="66"/>
  <c r="C19" i="66" s="1"/>
  <c r="D19" i="66"/>
  <c r="BF18" i="66"/>
  <c r="BE18" i="66"/>
  <c r="BD18" i="66"/>
  <c r="BC18" i="66"/>
  <c r="BB18" i="66"/>
  <c r="BA18" i="66"/>
  <c r="AZ18" i="66"/>
  <c r="AY18" i="66"/>
  <c r="AX18" i="66"/>
  <c r="AV18" i="66" s="1"/>
  <c r="AW18" i="66"/>
  <c r="AF18" i="66"/>
  <c r="J18" i="66"/>
  <c r="C18" i="66"/>
  <c r="BF17" i="66"/>
  <c r="BE17" i="66"/>
  <c r="BD17" i="66"/>
  <c r="BC17" i="66"/>
  <c r="AW17" i="66" s="1"/>
  <c r="BB17" i="66"/>
  <c r="BA17" i="66"/>
  <c r="AZ17" i="66"/>
  <c r="AY17" i="66"/>
  <c r="AV17" i="66" s="1"/>
  <c r="AX17" i="66"/>
  <c r="AF17" i="66"/>
  <c r="AF14" i="66" s="1"/>
  <c r="C17" i="66"/>
  <c r="BF16" i="66"/>
  <c r="BE16" i="66"/>
  <c r="BD16" i="66"/>
  <c r="AW16" i="66" s="1"/>
  <c r="BC16" i="66"/>
  <c r="BB16" i="66"/>
  <c r="BA16" i="66"/>
  <c r="AZ16" i="66"/>
  <c r="AZ14" i="66" s="1"/>
  <c r="AY16" i="66"/>
  <c r="AX16" i="66"/>
  <c r="AV16" i="66"/>
  <c r="AF16" i="66"/>
  <c r="J16" i="66" s="1"/>
  <c r="BF15" i="66"/>
  <c r="AW15" i="66" s="1"/>
  <c r="BE15" i="66"/>
  <c r="BD15" i="66"/>
  <c r="BC15" i="66"/>
  <c r="BB15" i="66"/>
  <c r="BB14" i="66" s="1"/>
  <c r="BA15" i="66"/>
  <c r="AZ15" i="66"/>
  <c r="AY15" i="66"/>
  <c r="AX15" i="66"/>
  <c r="AX14" i="66" s="1"/>
  <c r="AV14" i="66" s="1"/>
  <c r="AF15" i="66"/>
  <c r="C15" i="66"/>
  <c r="BE14" i="66"/>
  <c r="BC14" i="66"/>
  <c r="BA14" i="66"/>
  <c r="AY14" i="66"/>
  <c r="AT14" i="66"/>
  <c r="AS14" i="66"/>
  <c r="AR14" i="66"/>
  <c r="AQ14" i="66"/>
  <c r="AP14" i="66"/>
  <c r="AO14" i="66"/>
  <c r="AN14" i="66"/>
  <c r="AM14" i="66"/>
  <c r="AL14" i="66"/>
  <c r="AJ14" i="66"/>
  <c r="AI14" i="66"/>
  <c r="AH14" i="66"/>
  <c r="AG14" i="66"/>
  <c r="AD14" i="66"/>
  <c r="AC14" i="66"/>
  <c r="AB14" i="66"/>
  <c r="AA14" i="66"/>
  <c r="Z14" i="66"/>
  <c r="Y14" i="66"/>
  <c r="X14" i="66"/>
  <c r="W14" i="66"/>
  <c r="V14" i="66"/>
  <c r="U14" i="66"/>
  <c r="T14" i="66"/>
  <c r="S14" i="66"/>
  <c r="R14" i="66"/>
  <c r="Q14" i="66"/>
  <c r="P14" i="66"/>
  <c r="O14" i="66"/>
  <c r="N14" i="66"/>
  <c r="N4" i="66" s="1"/>
  <c r="M14" i="66"/>
  <c r="L14" i="66"/>
  <c r="K14" i="66"/>
  <c r="I14" i="66"/>
  <c r="H14" i="66"/>
  <c r="G14" i="66"/>
  <c r="F14" i="66"/>
  <c r="E14" i="66"/>
  <c r="D14" i="66"/>
  <c r="BF13" i="66"/>
  <c r="BD13" i="66"/>
  <c r="AW13" i="66" s="1"/>
  <c r="AX13" i="66"/>
  <c r="AV13" i="66" s="1"/>
  <c r="AF13" i="66"/>
  <c r="C13" i="66"/>
  <c r="BF12" i="66"/>
  <c r="BE12" i="66"/>
  <c r="BD12" i="66"/>
  <c r="BC12" i="66"/>
  <c r="AW12" i="66" s="1"/>
  <c r="BB12" i="66"/>
  <c r="BA12" i="66"/>
  <c r="AZ12" i="66"/>
  <c r="AY12" i="66"/>
  <c r="AV12" i="66" s="1"/>
  <c r="AX12" i="66"/>
  <c r="AF12" i="66"/>
  <c r="J12" i="66" s="1"/>
  <c r="C12" i="66" s="1"/>
  <c r="BF11" i="66"/>
  <c r="AW11" i="66" s="1"/>
  <c r="AX11" i="66"/>
  <c r="AV11" i="66" s="1"/>
  <c r="AF11" i="66"/>
  <c r="C11" i="66"/>
  <c r="BF10" i="66"/>
  <c r="BE10" i="66"/>
  <c r="BD10" i="66"/>
  <c r="BC10" i="66"/>
  <c r="AW10" i="66" s="1"/>
  <c r="BB10" i="66"/>
  <c r="BA10" i="66"/>
  <c r="AZ10" i="66"/>
  <c r="AY10" i="66"/>
  <c r="AV10" i="66" s="1"/>
  <c r="AX10" i="66"/>
  <c r="AF10" i="66"/>
  <c r="J10" i="66" s="1"/>
  <c r="C10" i="66" s="1"/>
  <c r="BF9" i="66"/>
  <c r="BE9" i="66"/>
  <c r="BE8" i="66" s="1"/>
  <c r="BD9" i="66"/>
  <c r="BC9" i="66"/>
  <c r="BC8" i="66" s="1"/>
  <c r="BB9" i="66"/>
  <c r="BA9" i="66"/>
  <c r="BA8" i="66" s="1"/>
  <c r="AZ9" i="66"/>
  <c r="AY9" i="66"/>
  <c r="AY8" i="66" s="1"/>
  <c r="AY4" i="66" s="1"/>
  <c r="AX9" i="66"/>
  <c r="AV9" i="66" s="1"/>
  <c r="AW9" i="66"/>
  <c r="AF9" i="66"/>
  <c r="C9" i="66"/>
  <c r="BF8" i="66"/>
  <c r="BD8" i="66"/>
  <c r="BB8" i="66"/>
  <c r="AZ8" i="66"/>
  <c r="AX8" i="66"/>
  <c r="AT8" i="66"/>
  <c r="AS8" i="66"/>
  <c r="AR8" i="66"/>
  <c r="AQ8" i="66"/>
  <c r="AP8" i="66"/>
  <c r="AO8" i="66"/>
  <c r="AN8" i="66"/>
  <c r="AM8" i="66"/>
  <c r="AL8" i="66"/>
  <c r="AJ8" i="66"/>
  <c r="AI8" i="66"/>
  <c r="AH8" i="66"/>
  <c r="AG8" i="66"/>
  <c r="AF8" i="66"/>
  <c r="J8" i="66" s="1"/>
  <c r="AD8" i="66"/>
  <c r="AC8" i="66"/>
  <c r="AB8" i="66"/>
  <c r="AA8" i="66"/>
  <c r="Z8" i="66"/>
  <c r="Y8" i="66"/>
  <c r="X8" i="66"/>
  <c r="W8" i="66"/>
  <c r="V8" i="66"/>
  <c r="U8" i="66"/>
  <c r="T8" i="66"/>
  <c r="S8" i="66"/>
  <c r="R8" i="66"/>
  <c r="Q8" i="66"/>
  <c r="P8" i="66"/>
  <c r="O8" i="66"/>
  <c r="N8" i="66"/>
  <c r="M8" i="66"/>
  <c r="L8" i="66"/>
  <c r="K8" i="66"/>
  <c r="I8" i="66"/>
  <c r="H8" i="66"/>
  <c r="G8" i="66"/>
  <c r="F8" i="66"/>
  <c r="E8" i="66"/>
  <c r="D8" i="66"/>
  <c r="AW7" i="66"/>
  <c r="AV7" i="66"/>
  <c r="AF7" i="66"/>
  <c r="C7" i="66"/>
  <c r="AV6" i="66"/>
  <c r="AF6" i="66"/>
  <c r="C6" i="66"/>
  <c r="BF5" i="66"/>
  <c r="BE5" i="66"/>
  <c r="BD5" i="66"/>
  <c r="AW5" i="66" s="1"/>
  <c r="BC5" i="66"/>
  <c r="BB5" i="66"/>
  <c r="BB4" i="66" s="1"/>
  <c r="BA5" i="66"/>
  <c r="AZ5" i="66"/>
  <c r="AZ4" i="66" s="1"/>
  <c r="AY5" i="66"/>
  <c r="AX5" i="66"/>
  <c r="AX4" i="66" s="1"/>
  <c r="AT5" i="66"/>
  <c r="AS5" i="66"/>
  <c r="AS4" i="66" s="1"/>
  <c r="AR5" i="66"/>
  <c r="AQ5" i="66"/>
  <c r="AQ4" i="66" s="1"/>
  <c r="AP5" i="66"/>
  <c r="AO5" i="66"/>
  <c r="AO4" i="66" s="1"/>
  <c r="AN5" i="66"/>
  <c r="AM5" i="66"/>
  <c r="AM4" i="66" s="1"/>
  <c r="AL5" i="66"/>
  <c r="AJ5" i="66"/>
  <c r="AJ4" i="66" s="1"/>
  <c r="AI5" i="66"/>
  <c r="AH5" i="66"/>
  <c r="AH4" i="66" s="1"/>
  <c r="AG5" i="66"/>
  <c r="AF5" i="66"/>
  <c r="AF4" i="66" s="1"/>
  <c r="AD5" i="66"/>
  <c r="AC5" i="66"/>
  <c r="AC4" i="66" s="1"/>
  <c r="AB5" i="66"/>
  <c r="AA5" i="66"/>
  <c r="AA4" i="66" s="1"/>
  <c r="Z5" i="66"/>
  <c r="Y5" i="66"/>
  <c r="Y4" i="66" s="1"/>
  <c r="X5" i="66"/>
  <c r="W5" i="66"/>
  <c r="W4" i="66" s="1"/>
  <c r="V5" i="66"/>
  <c r="U5" i="66"/>
  <c r="U4" i="66" s="1"/>
  <c r="T5" i="66"/>
  <c r="S5" i="66"/>
  <c r="S4" i="66" s="1"/>
  <c r="R5" i="66"/>
  <c r="Q5" i="66"/>
  <c r="Q4" i="66" s="1"/>
  <c r="P5" i="66"/>
  <c r="O5" i="66"/>
  <c r="O4" i="66" s="1"/>
  <c r="N5" i="66"/>
  <c r="M5" i="66"/>
  <c r="M4" i="66" s="1"/>
  <c r="L5" i="66"/>
  <c r="K5" i="66"/>
  <c r="K4" i="66" s="1"/>
  <c r="J5" i="66"/>
  <c r="I5" i="66"/>
  <c r="I4" i="66" s="1"/>
  <c r="H5" i="66"/>
  <c r="G5" i="66"/>
  <c r="G4" i="66" s="1"/>
  <c r="F5" i="66"/>
  <c r="E5" i="66"/>
  <c r="E4" i="66" s="1"/>
  <c r="D5" i="66"/>
  <c r="C5" i="66"/>
  <c r="AT4" i="66"/>
  <c r="AR4" i="66"/>
  <c r="AP4" i="66"/>
  <c r="AN4" i="66"/>
  <c r="AL4" i="66"/>
  <c r="AI4" i="66"/>
  <c r="AG4" i="66"/>
  <c r="AD4" i="66"/>
  <c r="AB4" i="66"/>
  <c r="Z4" i="66"/>
  <c r="X4" i="66"/>
  <c r="V4" i="66"/>
  <c r="T4" i="66"/>
  <c r="R4" i="66"/>
  <c r="P4" i="66"/>
  <c r="L4" i="66"/>
  <c r="H4" i="66"/>
  <c r="F4" i="66"/>
  <c r="D4" i="66"/>
  <c r="AW8" i="66" l="1"/>
  <c r="BC4" i="66"/>
  <c r="AV19" i="66"/>
  <c r="AW19" i="66"/>
  <c r="C8" i="66"/>
  <c r="BA4" i="66"/>
  <c r="BE4" i="66"/>
  <c r="AW14" i="66"/>
  <c r="AV4" i="66"/>
  <c r="BF4" i="66"/>
  <c r="AV8" i="66"/>
  <c r="J14" i="66"/>
  <c r="J4" i="66" s="1"/>
  <c r="C4" i="66" s="1"/>
  <c r="C16" i="66"/>
  <c r="BD4" i="66"/>
  <c r="BD14" i="66"/>
  <c r="AV20" i="66"/>
  <c r="AV15" i="66"/>
  <c r="AW20" i="66"/>
  <c r="AV5" i="66"/>
  <c r="BF14" i="66"/>
  <c r="C14" i="66" l="1"/>
  <c r="AW4" i="66"/>
  <c r="BF22" i="65" l="1"/>
  <c r="BE22" i="65"/>
  <c r="BD22" i="65"/>
  <c r="BC22" i="65"/>
  <c r="AW22" i="65" s="1"/>
  <c r="BB22" i="65"/>
  <c r="BA22" i="65"/>
  <c r="AZ22" i="65"/>
  <c r="AY22" i="65"/>
  <c r="AV22" i="65" s="1"/>
  <c r="AX22" i="65"/>
  <c r="AF22" i="65"/>
  <c r="J22" i="65" s="1"/>
  <c r="C22" i="65" s="1"/>
  <c r="BF21" i="65"/>
  <c r="BF19" i="65" s="1"/>
  <c r="BE21" i="65"/>
  <c r="BE19" i="65" s="1"/>
  <c r="BE4" i="65" s="1"/>
  <c r="BD21" i="65"/>
  <c r="BC21" i="65"/>
  <c r="BB21" i="65"/>
  <c r="BB19" i="65" s="1"/>
  <c r="BA21" i="65"/>
  <c r="BA19" i="65" s="1"/>
  <c r="AZ21" i="65"/>
  <c r="AY21" i="65"/>
  <c r="AX21" i="65"/>
  <c r="AW21" i="65"/>
  <c r="AF21" i="65"/>
  <c r="J21" i="65"/>
  <c r="C21" i="65"/>
  <c r="BF20" i="65"/>
  <c r="BE20" i="65"/>
  <c r="BD20" i="65"/>
  <c r="BC20" i="65"/>
  <c r="BB20" i="65"/>
  <c r="BA20" i="65"/>
  <c r="AZ20" i="65"/>
  <c r="AY20" i="65"/>
  <c r="AX20" i="65"/>
  <c r="AF20" i="65"/>
  <c r="C20" i="65"/>
  <c r="BD19" i="65"/>
  <c r="AZ19" i="65"/>
  <c r="AT19" i="65"/>
  <c r="AS19" i="65"/>
  <c r="AR19" i="65"/>
  <c r="AQ19" i="65"/>
  <c r="AP19" i="65"/>
  <c r="AO19" i="65"/>
  <c r="AN19" i="65"/>
  <c r="AM19" i="65"/>
  <c r="AL19" i="65"/>
  <c r="AJ19" i="65"/>
  <c r="AI19" i="65"/>
  <c r="AH19" i="65"/>
  <c r="AG19" i="65"/>
  <c r="AD19" i="65"/>
  <c r="AC19" i="65"/>
  <c r="AB19" i="65"/>
  <c r="AA19" i="65"/>
  <c r="Z19" i="65"/>
  <c r="Y19" i="65"/>
  <c r="X19" i="65"/>
  <c r="W19" i="65"/>
  <c r="V19" i="65"/>
  <c r="U19" i="65"/>
  <c r="T19" i="65"/>
  <c r="S19" i="65"/>
  <c r="R19" i="65"/>
  <c r="Q19" i="65"/>
  <c r="P19" i="65"/>
  <c r="O19" i="65"/>
  <c r="N19" i="65"/>
  <c r="M19" i="65"/>
  <c r="L19" i="65"/>
  <c r="K19" i="65"/>
  <c r="I19" i="65"/>
  <c r="H19" i="65"/>
  <c r="G19" i="65"/>
  <c r="F19" i="65"/>
  <c r="E19" i="65"/>
  <c r="D19" i="65"/>
  <c r="BF18" i="65"/>
  <c r="BE18" i="65"/>
  <c r="BD18" i="65"/>
  <c r="BC18" i="65"/>
  <c r="BB18" i="65"/>
  <c r="BA18" i="65"/>
  <c r="AZ18" i="65"/>
  <c r="AY18" i="65"/>
  <c r="AX18" i="65"/>
  <c r="AW18" i="65"/>
  <c r="AF18" i="65"/>
  <c r="J18" i="65"/>
  <c r="C18" i="65"/>
  <c r="BF17" i="65"/>
  <c r="BE17" i="65"/>
  <c r="BD17" i="65"/>
  <c r="BC17" i="65"/>
  <c r="AW17" i="65" s="1"/>
  <c r="BB17" i="65"/>
  <c r="BA17" i="65"/>
  <c r="AZ17" i="65"/>
  <c r="AY17" i="65"/>
  <c r="AV17" i="65" s="1"/>
  <c r="AX17" i="65"/>
  <c r="AF17" i="65"/>
  <c r="C17" i="65"/>
  <c r="BF16" i="65"/>
  <c r="BE16" i="65"/>
  <c r="BE14" i="65" s="1"/>
  <c r="BD16" i="65"/>
  <c r="BC16" i="65"/>
  <c r="BB16" i="65"/>
  <c r="BA16" i="65"/>
  <c r="BA14" i="65" s="1"/>
  <c r="AZ16" i="65"/>
  <c r="AZ14" i="65" s="1"/>
  <c r="AY16" i="65"/>
  <c r="AX16" i="65"/>
  <c r="AF16" i="65"/>
  <c r="J16" i="65"/>
  <c r="C16" i="65"/>
  <c r="BF15" i="65"/>
  <c r="BF14" i="65" s="1"/>
  <c r="BE15" i="65"/>
  <c r="BD15" i="65"/>
  <c r="BC15" i="65"/>
  <c r="BB15" i="65"/>
  <c r="BB14" i="65" s="1"/>
  <c r="BA15" i="65"/>
  <c r="AZ15" i="65"/>
  <c r="AY15" i="65"/>
  <c r="AX15" i="65"/>
  <c r="AF15" i="65"/>
  <c r="AF14" i="65" s="1"/>
  <c r="C15" i="65"/>
  <c r="BC14" i="65"/>
  <c r="AY14" i="65"/>
  <c r="AT14" i="65"/>
  <c r="AT4" i="65" s="1"/>
  <c r="AS14" i="65"/>
  <c r="AR14" i="65"/>
  <c r="AQ14" i="65"/>
  <c r="AP14" i="65"/>
  <c r="AP4" i="65" s="1"/>
  <c r="AO14" i="65"/>
  <c r="AN14" i="65"/>
  <c r="AM14" i="65"/>
  <c r="AL14" i="65"/>
  <c r="AL4" i="65" s="1"/>
  <c r="AJ14" i="65"/>
  <c r="AI14" i="65"/>
  <c r="AH14" i="65"/>
  <c r="AG14" i="65"/>
  <c r="AG4" i="65" s="1"/>
  <c r="AD14" i="65"/>
  <c r="AC14" i="65"/>
  <c r="AB14" i="65"/>
  <c r="AB4" i="65" s="1"/>
  <c r="AA14" i="65"/>
  <c r="Z14" i="65"/>
  <c r="Y14" i="65"/>
  <c r="X14" i="65"/>
  <c r="X4" i="65" s="1"/>
  <c r="W14" i="65"/>
  <c r="V14" i="65"/>
  <c r="U14" i="65"/>
  <c r="T14" i="65"/>
  <c r="T4" i="65" s="1"/>
  <c r="S14" i="65"/>
  <c r="R14" i="65"/>
  <c r="Q14" i="65"/>
  <c r="P14" i="65"/>
  <c r="P4" i="65" s="1"/>
  <c r="O14" i="65"/>
  <c r="N14" i="65"/>
  <c r="M14" i="65"/>
  <c r="L14" i="65"/>
  <c r="L4" i="65" s="1"/>
  <c r="K14" i="65"/>
  <c r="J14" i="65"/>
  <c r="I14" i="65"/>
  <c r="H14" i="65"/>
  <c r="H4" i="65" s="1"/>
  <c r="G14" i="65"/>
  <c r="F14" i="65"/>
  <c r="E14" i="65"/>
  <c r="D14" i="65"/>
  <c r="BF13" i="65"/>
  <c r="BE13" i="65"/>
  <c r="BD13" i="65"/>
  <c r="AW13" i="65" s="1"/>
  <c r="BC13" i="65"/>
  <c r="BB13" i="65"/>
  <c r="BA13" i="65"/>
  <c r="AY13" i="65"/>
  <c r="AV13" i="65" s="1"/>
  <c r="AX13" i="65"/>
  <c r="AF13" i="65"/>
  <c r="C13" i="65"/>
  <c r="BF12" i="65"/>
  <c r="BE12" i="65"/>
  <c r="BD12" i="65"/>
  <c r="AW12" i="65" s="1"/>
  <c r="BC12" i="65"/>
  <c r="BB12" i="65"/>
  <c r="BA12" i="65"/>
  <c r="AZ12" i="65"/>
  <c r="AV12" i="65" s="1"/>
  <c r="AY12" i="65"/>
  <c r="AX12" i="65"/>
  <c r="AF12" i="65"/>
  <c r="J12" i="65"/>
  <c r="C12" i="65"/>
  <c r="BF11" i="65"/>
  <c r="AW11" i="65" s="1"/>
  <c r="BD11" i="65"/>
  <c r="BB11" i="65"/>
  <c r="BA11" i="65"/>
  <c r="AZ11" i="65"/>
  <c r="AV11" i="65" s="1"/>
  <c r="AY11" i="65"/>
  <c r="AX11" i="65"/>
  <c r="AF11" i="65"/>
  <c r="C11" i="65"/>
  <c r="BF10" i="65"/>
  <c r="BF8" i="65" s="1"/>
  <c r="BF4" i="65" s="1"/>
  <c r="BE10" i="65"/>
  <c r="BE8" i="65" s="1"/>
  <c r="BD10" i="65"/>
  <c r="BC10" i="65"/>
  <c r="BB10" i="65"/>
  <c r="BB8" i="65" s="1"/>
  <c r="BB4" i="65" s="1"/>
  <c r="BA10" i="65"/>
  <c r="BA8" i="65" s="1"/>
  <c r="AZ10" i="65"/>
  <c r="AY10" i="65"/>
  <c r="AX10" i="65"/>
  <c r="AV10" i="65" s="1"/>
  <c r="AW10" i="65"/>
  <c r="AF10" i="65"/>
  <c r="J10" i="65"/>
  <c r="C10" i="65"/>
  <c r="BF9" i="65"/>
  <c r="BE9" i="65"/>
  <c r="BD9" i="65"/>
  <c r="BC9" i="65"/>
  <c r="BB9" i="65"/>
  <c r="BA9" i="65"/>
  <c r="AZ9" i="65"/>
  <c r="AY9" i="65"/>
  <c r="AX9" i="65"/>
  <c r="AF9" i="65"/>
  <c r="AF8" i="65" s="1"/>
  <c r="J8" i="65" s="1"/>
  <c r="C9" i="65"/>
  <c r="BD8" i="65"/>
  <c r="AT8" i="65"/>
  <c r="AS8" i="65"/>
  <c r="AR8" i="65"/>
  <c r="AQ8" i="65"/>
  <c r="AP8" i="65"/>
  <c r="AO8" i="65"/>
  <c r="AN8" i="65"/>
  <c r="AM8" i="65"/>
  <c r="AL8" i="65"/>
  <c r="AJ8" i="65"/>
  <c r="AI8" i="65"/>
  <c r="AH8" i="65"/>
  <c r="AG8" i="65"/>
  <c r="AD8" i="65"/>
  <c r="AC8" i="65"/>
  <c r="AB8" i="65"/>
  <c r="AA8" i="65"/>
  <c r="Z8" i="65"/>
  <c r="Y8" i="65"/>
  <c r="X8" i="65"/>
  <c r="W8" i="65"/>
  <c r="V8" i="65"/>
  <c r="U8" i="65"/>
  <c r="T8" i="65"/>
  <c r="S8" i="65"/>
  <c r="R8" i="65"/>
  <c r="Q8" i="65"/>
  <c r="P8" i="65"/>
  <c r="O8" i="65"/>
  <c r="N8" i="65"/>
  <c r="M8" i="65"/>
  <c r="L8" i="65"/>
  <c r="K8" i="65"/>
  <c r="I8" i="65"/>
  <c r="H8" i="65"/>
  <c r="G8" i="65"/>
  <c r="F8" i="65"/>
  <c r="E8" i="65"/>
  <c r="C8" i="65" s="1"/>
  <c r="D8" i="65"/>
  <c r="AW7" i="65"/>
  <c r="AV7" i="65"/>
  <c r="AF7" i="65"/>
  <c r="C7" i="65"/>
  <c r="AV6" i="65"/>
  <c r="AF6" i="65"/>
  <c r="AF5" i="65" s="1"/>
  <c r="C6" i="65"/>
  <c r="BF5" i="65"/>
  <c r="BE5" i="65"/>
  <c r="BD5" i="65"/>
  <c r="BC5" i="65"/>
  <c r="BB5" i="65"/>
  <c r="BA5" i="65"/>
  <c r="AZ5" i="65"/>
  <c r="AY5" i="65"/>
  <c r="AX5" i="65"/>
  <c r="AT5" i="65"/>
  <c r="AS5" i="65"/>
  <c r="AR5" i="65"/>
  <c r="AQ5" i="65"/>
  <c r="AQ4" i="65" s="1"/>
  <c r="AP5" i="65"/>
  <c r="AO5" i="65"/>
  <c r="AN5" i="65"/>
  <c r="AM5" i="65"/>
  <c r="AM4" i="65" s="1"/>
  <c r="AL5" i="65"/>
  <c r="AJ5" i="65"/>
  <c r="AI5" i="65"/>
  <c r="AH5" i="65"/>
  <c r="AH4" i="65" s="1"/>
  <c r="AG5" i="65"/>
  <c r="AD5" i="65"/>
  <c r="AC5" i="65"/>
  <c r="AB5" i="65"/>
  <c r="AA5" i="65"/>
  <c r="Z5" i="65"/>
  <c r="Y5" i="65"/>
  <c r="X5" i="65"/>
  <c r="W5" i="65"/>
  <c r="V5" i="65"/>
  <c r="U5" i="65"/>
  <c r="T5" i="65"/>
  <c r="S5" i="65"/>
  <c r="R5" i="65"/>
  <c r="Q5" i="65"/>
  <c r="P5" i="65"/>
  <c r="O5" i="65"/>
  <c r="N5" i="65"/>
  <c r="M5" i="65"/>
  <c r="L5" i="65"/>
  <c r="K5" i="65"/>
  <c r="J5" i="65"/>
  <c r="I5" i="65"/>
  <c r="H5" i="65"/>
  <c r="G5" i="65"/>
  <c r="F5" i="65"/>
  <c r="E5" i="65"/>
  <c r="D5" i="65"/>
  <c r="BA4" i="65"/>
  <c r="AS4" i="65"/>
  <c r="AR4" i="65"/>
  <c r="AO4" i="65"/>
  <c r="AN4" i="65"/>
  <c r="AJ4" i="65"/>
  <c r="AI4" i="65"/>
  <c r="AD4" i="65"/>
  <c r="AA4" i="65"/>
  <c r="Z4" i="65"/>
  <c r="W4" i="65"/>
  <c r="V4" i="65"/>
  <c r="S4" i="65"/>
  <c r="R4" i="65"/>
  <c r="O4" i="65"/>
  <c r="N4" i="65"/>
  <c r="K4" i="65"/>
  <c r="G4" i="65"/>
  <c r="F4" i="65"/>
  <c r="AY8" i="65" l="1"/>
  <c r="AV9" i="65"/>
  <c r="BC8" i="65"/>
  <c r="AW9" i="65"/>
  <c r="AW5" i="65"/>
  <c r="AW16" i="65"/>
  <c r="BD14" i="65"/>
  <c r="BD4" i="65" s="1"/>
  <c r="AY19" i="65"/>
  <c r="AV20" i="65"/>
  <c r="BC19" i="65"/>
  <c r="AW19" i="65" s="1"/>
  <c r="AW20" i="65"/>
  <c r="AV21" i="65"/>
  <c r="AV5" i="65"/>
  <c r="C14" i="65"/>
  <c r="D4" i="65"/>
  <c r="AX14" i="65"/>
  <c r="AV14" i="65" s="1"/>
  <c r="AV15" i="65"/>
  <c r="AV16" i="65"/>
  <c r="E4" i="65"/>
  <c r="C5" i="65"/>
  <c r="I4" i="65"/>
  <c r="M4" i="65"/>
  <c r="Q4" i="65"/>
  <c r="U4" i="65"/>
  <c r="Y4" i="65"/>
  <c r="AC4" i="65"/>
  <c r="AZ8" i="65"/>
  <c r="AZ4" i="65" s="1"/>
  <c r="AW14" i="65"/>
  <c r="AW15" i="65"/>
  <c r="AV18" i="65"/>
  <c r="AF19" i="65"/>
  <c r="AX8" i="65"/>
  <c r="AX19" i="65"/>
  <c r="AV19" i="65" s="1"/>
  <c r="AX4" i="65" l="1"/>
  <c r="AV8" i="65"/>
  <c r="BC4" i="65"/>
  <c r="AW4" i="65" s="1"/>
  <c r="AW8" i="65"/>
  <c r="J19" i="65"/>
  <c r="AF4" i="65"/>
  <c r="AY4" i="65"/>
  <c r="J4" i="65" l="1"/>
  <c r="C4" i="65" s="1"/>
  <c r="C19" i="65"/>
  <c r="AV4" i="65"/>
  <c r="BF22" i="64" l="1"/>
  <c r="BE22" i="64"/>
  <c r="BD22" i="64"/>
  <c r="BC22" i="64"/>
  <c r="AW22" i="64" s="1"/>
  <c r="BB22" i="64"/>
  <c r="BA22" i="64"/>
  <c r="AZ22" i="64"/>
  <c r="AY22" i="64"/>
  <c r="AV22" i="64" s="1"/>
  <c r="AX22" i="64"/>
  <c r="AF22" i="64"/>
  <c r="J22" i="64" s="1"/>
  <c r="C22" i="64" s="1"/>
  <c r="BF21" i="64"/>
  <c r="BF19" i="64" s="1"/>
  <c r="BE21" i="64"/>
  <c r="BE19" i="64" s="1"/>
  <c r="BD21" i="64"/>
  <c r="BC21" i="64"/>
  <c r="BB21" i="64"/>
  <c r="BB19" i="64" s="1"/>
  <c r="BA21" i="64"/>
  <c r="BA19" i="64" s="1"/>
  <c r="AZ21" i="64"/>
  <c r="AY21" i="64"/>
  <c r="AX21" i="64"/>
  <c r="AV21" i="64" s="1"/>
  <c r="AW21" i="64"/>
  <c r="AF21" i="64"/>
  <c r="J21" i="64"/>
  <c r="C21" i="64"/>
  <c r="BF20" i="64"/>
  <c r="BE20" i="64"/>
  <c r="BD20" i="64"/>
  <c r="BC20" i="64"/>
  <c r="BC19" i="64" s="1"/>
  <c r="BB20" i="64"/>
  <c r="BA20" i="64"/>
  <c r="AZ20" i="64"/>
  <c r="AY20" i="64"/>
  <c r="AY19" i="64" s="1"/>
  <c r="AX20" i="64"/>
  <c r="AF20" i="64"/>
  <c r="AF19" i="64" s="1"/>
  <c r="J19" i="64" s="1"/>
  <c r="C20" i="64"/>
  <c r="BD19" i="64"/>
  <c r="AZ19" i="64"/>
  <c r="AT19" i="64"/>
  <c r="AS19" i="64"/>
  <c r="AR19" i="64"/>
  <c r="AQ19" i="64"/>
  <c r="AP19" i="64"/>
  <c r="AO19" i="64"/>
  <c r="AN19" i="64"/>
  <c r="AM19" i="64"/>
  <c r="AL19" i="64"/>
  <c r="AJ19" i="64"/>
  <c r="AI19" i="64"/>
  <c r="AH19" i="64"/>
  <c r="AG19" i="64"/>
  <c r="AD19" i="64"/>
  <c r="AC19" i="64"/>
  <c r="AB19" i="64"/>
  <c r="AA19" i="64"/>
  <c r="Z19" i="64"/>
  <c r="Y19" i="64"/>
  <c r="X19" i="64"/>
  <c r="W19" i="64"/>
  <c r="V19" i="64"/>
  <c r="U19" i="64"/>
  <c r="T19" i="64"/>
  <c r="S19" i="64"/>
  <c r="R19" i="64"/>
  <c r="Q19" i="64"/>
  <c r="P19" i="64"/>
  <c r="O19" i="64"/>
  <c r="N19" i="64"/>
  <c r="M19" i="64"/>
  <c r="L19" i="64"/>
  <c r="K19" i="64"/>
  <c r="I19" i="64"/>
  <c r="H19" i="64"/>
  <c r="G19" i="64"/>
  <c r="F19" i="64"/>
  <c r="E19" i="64"/>
  <c r="D19" i="64"/>
  <c r="C19" i="64" s="1"/>
  <c r="BF18" i="64"/>
  <c r="BE18" i="64"/>
  <c r="BD18" i="64"/>
  <c r="BC18" i="64"/>
  <c r="BB18" i="64"/>
  <c r="BA18" i="64"/>
  <c r="AZ18" i="64"/>
  <c r="AY18" i="64"/>
  <c r="AX18" i="64"/>
  <c r="AV18" i="64" s="1"/>
  <c r="AW18" i="64"/>
  <c r="AF18" i="64"/>
  <c r="J18" i="64"/>
  <c r="C18" i="64"/>
  <c r="BF17" i="64"/>
  <c r="BE17" i="64"/>
  <c r="BD17" i="64"/>
  <c r="BC17" i="64"/>
  <c r="AW17" i="64" s="1"/>
  <c r="BB17" i="64"/>
  <c r="BA17" i="64"/>
  <c r="AZ17" i="64"/>
  <c r="AY17" i="64"/>
  <c r="AV17" i="64" s="1"/>
  <c r="AX17" i="64"/>
  <c r="AF17" i="64"/>
  <c r="C17" i="64"/>
  <c r="BF16" i="64"/>
  <c r="BE16" i="64"/>
  <c r="BE14" i="64" s="1"/>
  <c r="BD16" i="64"/>
  <c r="AW16" i="64" s="1"/>
  <c r="BC16" i="64"/>
  <c r="BB16" i="64"/>
  <c r="BA16" i="64"/>
  <c r="BA14" i="64" s="1"/>
  <c r="AZ16" i="64"/>
  <c r="AZ14" i="64" s="1"/>
  <c r="AY16" i="64"/>
  <c r="AX16" i="64"/>
  <c r="AV16" i="64"/>
  <c r="AF16" i="64"/>
  <c r="J16" i="64" s="1"/>
  <c r="BF15" i="64"/>
  <c r="BF14" i="64" s="1"/>
  <c r="BE15" i="64"/>
  <c r="BD15" i="64"/>
  <c r="BC15" i="64"/>
  <c r="AW15" i="64" s="1"/>
  <c r="BB15" i="64"/>
  <c r="BB14" i="64" s="1"/>
  <c r="BA15" i="64"/>
  <c r="AZ15" i="64"/>
  <c r="AY15" i="64"/>
  <c r="AX15" i="64"/>
  <c r="AX14" i="64" s="1"/>
  <c r="AV14" i="64" s="1"/>
  <c r="AF15" i="64"/>
  <c r="AF14" i="64" s="1"/>
  <c r="C15" i="64"/>
  <c r="BC14" i="64"/>
  <c r="AY14" i="64"/>
  <c r="AT14" i="64"/>
  <c r="AT4" i="64" s="1"/>
  <c r="AS14" i="64"/>
  <c r="AR14" i="64"/>
  <c r="AQ14" i="64"/>
  <c r="AP14" i="64"/>
  <c r="AP4" i="64" s="1"/>
  <c r="AO14" i="64"/>
  <c r="AN14" i="64"/>
  <c r="AM14" i="64"/>
  <c r="AL14" i="64"/>
  <c r="AL4" i="64" s="1"/>
  <c r="AJ14" i="64"/>
  <c r="AI14" i="64"/>
  <c r="AH14" i="64"/>
  <c r="AG14" i="64"/>
  <c r="AG4" i="64" s="1"/>
  <c r="AD14" i="64"/>
  <c r="AC14" i="64"/>
  <c r="AB14" i="64"/>
  <c r="AB4" i="64" s="1"/>
  <c r="AA14" i="64"/>
  <c r="Z14" i="64"/>
  <c r="Y14" i="64"/>
  <c r="X14" i="64"/>
  <c r="X4" i="64" s="1"/>
  <c r="W14" i="64"/>
  <c r="V14" i="64"/>
  <c r="U14" i="64"/>
  <c r="T14" i="64"/>
  <c r="T4" i="64" s="1"/>
  <c r="S14" i="64"/>
  <c r="R14" i="64"/>
  <c r="Q14" i="64"/>
  <c r="P14" i="64"/>
  <c r="P4" i="64" s="1"/>
  <c r="O14" i="64"/>
  <c r="N14" i="64"/>
  <c r="M14" i="64"/>
  <c r="L14" i="64"/>
  <c r="L4" i="64" s="1"/>
  <c r="K14" i="64"/>
  <c r="I14" i="64"/>
  <c r="H14" i="64"/>
  <c r="H4" i="64" s="1"/>
  <c r="G14" i="64"/>
  <c r="F14" i="64"/>
  <c r="E14" i="64"/>
  <c r="D14" i="64"/>
  <c r="BF13" i="64"/>
  <c r="BE13" i="64"/>
  <c r="BD13" i="64"/>
  <c r="AW13" i="64" s="1"/>
  <c r="BC13" i="64"/>
  <c r="BB13" i="64"/>
  <c r="BA13" i="64"/>
  <c r="AZ13" i="64"/>
  <c r="AY13" i="64"/>
  <c r="AX13" i="64"/>
  <c r="AV13" i="64"/>
  <c r="AF13" i="64"/>
  <c r="J13" i="64" s="1"/>
  <c r="C13" i="64" s="1"/>
  <c r="BF12" i="64"/>
  <c r="BE12" i="64"/>
  <c r="BD12" i="64"/>
  <c r="BC12" i="64"/>
  <c r="AW12" i="64" s="1"/>
  <c r="BB12" i="64"/>
  <c r="BA12" i="64"/>
  <c r="AZ12" i="64"/>
  <c r="AY12" i="64"/>
  <c r="AX12" i="64"/>
  <c r="AV12" i="64" s="1"/>
  <c r="AF12" i="64"/>
  <c r="J12" i="64"/>
  <c r="C12" i="64" s="1"/>
  <c r="BF11" i="64"/>
  <c r="BE11" i="64"/>
  <c r="BD11" i="64"/>
  <c r="AW11" i="64" s="1"/>
  <c r="BC11" i="64"/>
  <c r="BB11" i="64"/>
  <c r="BA11" i="64"/>
  <c r="AZ11" i="64"/>
  <c r="AY11" i="64"/>
  <c r="AX11" i="64"/>
  <c r="AV11" i="64"/>
  <c r="AF11" i="64"/>
  <c r="C11" i="64"/>
  <c r="BF10" i="64"/>
  <c r="BF8" i="64" s="1"/>
  <c r="BE10" i="64"/>
  <c r="BE8" i="64" s="1"/>
  <c r="BD10" i="64"/>
  <c r="BC10" i="64"/>
  <c r="BB10" i="64"/>
  <c r="BB8" i="64" s="1"/>
  <c r="BA10" i="64"/>
  <c r="BA8" i="64" s="1"/>
  <c r="AZ10" i="64"/>
  <c r="AY10" i="64"/>
  <c r="AX10" i="64"/>
  <c r="AV10" i="64" s="1"/>
  <c r="AW10" i="64"/>
  <c r="AF10" i="64"/>
  <c r="J10" i="64"/>
  <c r="C10" i="64"/>
  <c r="BF9" i="64"/>
  <c r="BE9" i="64"/>
  <c r="BD9" i="64"/>
  <c r="BC9" i="64"/>
  <c r="BC8" i="64" s="1"/>
  <c r="BB9" i="64"/>
  <c r="BA9" i="64"/>
  <c r="AZ9" i="64"/>
  <c r="AY9" i="64"/>
  <c r="AY8" i="64" s="1"/>
  <c r="AX9" i="64"/>
  <c r="AF9" i="64"/>
  <c r="AF8" i="64" s="1"/>
  <c r="C9" i="64"/>
  <c r="BD8" i="64"/>
  <c r="AZ8" i="64"/>
  <c r="AT8" i="64"/>
  <c r="AS8" i="64"/>
  <c r="AR8" i="64"/>
  <c r="AQ8" i="64"/>
  <c r="AQ4" i="64" s="1"/>
  <c r="AP8" i="64"/>
  <c r="AO8" i="64"/>
  <c r="AN8" i="64"/>
  <c r="AM8" i="64"/>
  <c r="AM4" i="64" s="1"/>
  <c r="AL8" i="64"/>
  <c r="AJ8" i="64"/>
  <c r="AI8" i="64"/>
  <c r="AH8" i="64"/>
  <c r="AH4" i="64" s="1"/>
  <c r="AG8" i="64"/>
  <c r="AD8" i="64"/>
  <c r="AC8" i="64"/>
  <c r="AC4" i="64" s="1"/>
  <c r="AB8" i="64"/>
  <c r="AA8" i="64"/>
  <c r="Z8" i="64"/>
  <c r="Y8" i="64"/>
  <c r="Y4" i="64" s="1"/>
  <c r="X8" i="64"/>
  <c r="W8" i="64"/>
  <c r="V8" i="64"/>
  <c r="U8" i="64"/>
  <c r="U4" i="64" s="1"/>
  <c r="T8" i="64"/>
  <c r="S8" i="64"/>
  <c r="R8" i="64"/>
  <c r="Q8" i="64"/>
  <c r="Q4" i="64" s="1"/>
  <c r="P8" i="64"/>
  <c r="O8" i="64"/>
  <c r="N8" i="64"/>
  <c r="M8" i="64"/>
  <c r="M4" i="64" s="1"/>
  <c r="L8" i="64"/>
  <c r="K8" i="64"/>
  <c r="I8" i="64"/>
  <c r="I4" i="64" s="1"/>
  <c r="H8" i="64"/>
  <c r="G8" i="64"/>
  <c r="F8" i="64"/>
  <c r="E8" i="64"/>
  <c r="E4" i="64" s="1"/>
  <c r="D8" i="64"/>
  <c r="BF7" i="64"/>
  <c r="BE7" i="64"/>
  <c r="BD7" i="64"/>
  <c r="BC7" i="64"/>
  <c r="BB7" i="64"/>
  <c r="BA7" i="64"/>
  <c r="AZ7" i="64"/>
  <c r="AY7" i="64"/>
  <c r="AX7" i="64"/>
  <c r="AV7" i="64" s="1"/>
  <c r="AW7" i="64"/>
  <c r="AF7" i="64"/>
  <c r="C7" i="64"/>
  <c r="BF6" i="64"/>
  <c r="BF5" i="64" s="1"/>
  <c r="BC6" i="64"/>
  <c r="BB6" i="64"/>
  <c r="AZ6" i="64"/>
  <c r="AZ5" i="64" s="1"/>
  <c r="AV6" i="64"/>
  <c r="AF6" i="64"/>
  <c r="C6" i="64"/>
  <c r="BE5" i="64"/>
  <c r="BD5" i="64"/>
  <c r="BC5" i="64"/>
  <c r="BB5" i="64"/>
  <c r="BA5" i="64"/>
  <c r="AY5" i="64"/>
  <c r="AX5" i="64"/>
  <c r="AV5" i="64" s="1"/>
  <c r="AT5" i="64"/>
  <c r="AS5" i="64"/>
  <c r="AR5" i="64"/>
  <c r="AR4" i="64" s="1"/>
  <c r="AQ5" i="64"/>
  <c r="AP5" i="64"/>
  <c r="AO5" i="64"/>
  <c r="AN5" i="64"/>
  <c r="AN4" i="64" s="1"/>
  <c r="AM5" i="64"/>
  <c r="AL5" i="64"/>
  <c r="AJ5" i="64"/>
  <c r="AI5" i="64"/>
  <c r="AI4" i="64" s="1"/>
  <c r="AH5" i="64"/>
  <c r="AG5" i="64"/>
  <c r="AF5" i="64"/>
  <c r="AD5" i="64"/>
  <c r="AD4" i="64" s="1"/>
  <c r="AC5" i="64"/>
  <c r="AB5" i="64"/>
  <c r="AA5" i="64"/>
  <c r="Z5" i="64"/>
  <c r="Z4" i="64" s="1"/>
  <c r="Y5" i="64"/>
  <c r="X5" i="64"/>
  <c r="W5" i="64"/>
  <c r="V5" i="64"/>
  <c r="V4" i="64" s="1"/>
  <c r="U5" i="64"/>
  <c r="T5" i="64"/>
  <c r="S5" i="64"/>
  <c r="R5" i="64"/>
  <c r="R4" i="64" s="1"/>
  <c r="Q5" i="64"/>
  <c r="P5" i="64"/>
  <c r="O5" i="64"/>
  <c r="N5" i="64"/>
  <c r="N4" i="64" s="1"/>
  <c r="M5" i="64"/>
  <c r="L5" i="64"/>
  <c r="K5" i="64"/>
  <c r="J5" i="64"/>
  <c r="I5" i="64"/>
  <c r="H5" i="64"/>
  <c r="G5" i="64"/>
  <c r="F5" i="64"/>
  <c r="F4" i="64" s="1"/>
  <c r="E5" i="64"/>
  <c r="D5" i="64"/>
  <c r="AS4" i="64"/>
  <c r="AO4" i="64"/>
  <c r="AJ4" i="64"/>
  <c r="AA4" i="64"/>
  <c r="W4" i="64"/>
  <c r="S4" i="64"/>
  <c r="O4" i="64"/>
  <c r="K4" i="64"/>
  <c r="G4" i="64"/>
  <c r="J8" i="64" l="1"/>
  <c r="AF4" i="64"/>
  <c r="AW19" i="64"/>
  <c r="J4" i="64"/>
  <c r="BF4" i="64"/>
  <c r="AW5" i="64"/>
  <c r="C14" i="64"/>
  <c r="AW14" i="64"/>
  <c r="J14" i="64"/>
  <c r="C16" i="64"/>
  <c r="BA4" i="64"/>
  <c r="BE4" i="64"/>
  <c r="AZ4" i="64"/>
  <c r="C8" i="64"/>
  <c r="BD4" i="64"/>
  <c r="AY4" i="64"/>
  <c r="AW8" i="64"/>
  <c r="BC4" i="64"/>
  <c r="BB4" i="64"/>
  <c r="C5" i="64"/>
  <c r="AV9" i="64"/>
  <c r="BD14" i="64"/>
  <c r="AV20" i="64"/>
  <c r="AX8" i="64"/>
  <c r="AW9" i="64"/>
  <c r="AV15" i="64"/>
  <c r="AX19" i="64"/>
  <c r="AV19" i="64" s="1"/>
  <c r="AW20" i="64"/>
  <c r="D4" i="64"/>
  <c r="AX4" i="64" l="1"/>
  <c r="AV4" i="64" s="1"/>
  <c r="AV8" i="64"/>
  <c r="AW4" i="64"/>
  <c r="C4" i="64"/>
  <c r="F18" i="67" l="1"/>
  <c r="E18" i="67"/>
  <c r="E12" i="67" s="1"/>
  <c r="D18" i="67"/>
  <c r="F15" i="67"/>
  <c r="F12" i="67" s="1"/>
  <c r="E15" i="67"/>
  <c r="D15" i="67"/>
  <c r="D14" i="67"/>
  <c r="F13" i="67"/>
  <c r="E13" i="67"/>
  <c r="G12" i="67"/>
  <c r="D12" i="67"/>
  <c r="G8" i="67"/>
  <c r="F8" i="67"/>
  <c r="D8" i="67"/>
  <c r="E8" i="67" l="1"/>
  <c r="E9" i="67"/>
  <c r="F18" i="69" l="1"/>
  <c r="E18" i="69"/>
  <c r="D18" i="69"/>
  <c r="F15" i="69"/>
  <c r="F12" i="69" s="1"/>
  <c r="E15" i="69"/>
  <c r="D15" i="69"/>
  <c r="D14" i="69"/>
  <c r="D12" i="69" s="1"/>
  <c r="F13" i="69"/>
  <c r="E13" i="69"/>
  <c r="D13" i="69"/>
  <c r="G12" i="69"/>
  <c r="E12" i="69"/>
  <c r="G9" i="69"/>
  <c r="G8" i="69" s="1"/>
  <c r="E9" i="69"/>
  <c r="D9" i="69"/>
  <c r="F8" i="69"/>
  <c r="E8" i="69"/>
  <c r="D8" i="69"/>
  <c r="F18" i="68" l="1"/>
  <c r="E18" i="68"/>
  <c r="D18" i="68"/>
  <c r="F15" i="68"/>
  <c r="E15" i="68"/>
  <c r="D15" i="68"/>
  <c r="D14" i="68"/>
  <c r="F13" i="68"/>
  <c r="E13" i="68"/>
  <c r="D13" i="68"/>
  <c r="G12" i="68"/>
  <c r="F12" i="68"/>
  <c r="E12" i="68"/>
  <c r="D12" i="68"/>
  <c r="G9" i="68"/>
  <c r="E9" i="68"/>
  <c r="D9" i="68"/>
  <c r="G8" i="68"/>
  <c r="F8" i="68"/>
  <c r="E8" i="68"/>
  <c r="D8" i="68"/>
  <c r="AD13" i="61" l="1"/>
  <c r="AA13" i="61"/>
  <c r="Z13" i="61"/>
  <c r="Y13" i="61"/>
  <c r="X13" i="61"/>
  <c r="AD12" i="61"/>
  <c r="AA12" i="61"/>
  <c r="Z12" i="61"/>
  <c r="Y12" i="61"/>
  <c r="X12" i="61" s="1"/>
  <c r="AD11" i="61"/>
  <c r="AA11" i="61"/>
  <c r="Z11" i="61"/>
  <c r="Z8" i="61" s="1"/>
  <c r="Y11" i="61"/>
  <c r="X11" i="61" s="1"/>
  <c r="AD10" i="61"/>
  <c r="AA10" i="61"/>
  <c r="Z10" i="61"/>
  <c r="Y10" i="61"/>
  <c r="X10" i="61"/>
  <c r="AD9" i="61"/>
  <c r="AA9" i="61"/>
  <c r="Z9" i="61"/>
  <c r="Y9" i="61"/>
  <c r="X9" i="61"/>
  <c r="AF8" i="61"/>
  <c r="AE8" i="61"/>
  <c r="AD8" i="61"/>
  <c r="AC8" i="61"/>
  <c r="AB8" i="61"/>
  <c r="AA8" i="61" s="1"/>
  <c r="Y8" i="61"/>
  <c r="X8" i="61" s="1"/>
  <c r="N12" i="47" l="1"/>
  <c r="M12" i="47"/>
  <c r="L12" i="47"/>
  <c r="N11" i="47"/>
  <c r="M11" i="47"/>
  <c r="L11" i="47"/>
  <c r="N13" i="46"/>
  <c r="K13" i="46"/>
  <c r="J13" i="46"/>
  <c r="N12" i="46"/>
  <c r="J12" i="46"/>
  <c r="U8" i="41"/>
  <c r="A14" i="40"/>
  <c r="A13" i="40"/>
  <c r="A12" i="40"/>
  <c r="A5" i="40"/>
  <c r="A4" i="40"/>
  <c r="A14" i="39"/>
  <c r="A13" i="39"/>
  <c r="A12" i="39"/>
  <c r="A5" i="39"/>
  <c r="A4" i="39"/>
  <c r="A14" i="38"/>
  <c r="A13" i="38"/>
  <c r="A12" i="38"/>
  <c r="A5" i="38"/>
  <c r="A4" i="38"/>
  <c r="A14" i="37"/>
  <c r="A13" i="37"/>
  <c r="A12" i="37"/>
  <c r="A6" i="37"/>
  <c r="A5" i="37"/>
  <c r="A14" i="36"/>
  <c r="A13" i="36"/>
  <c r="A12" i="36"/>
  <c r="A6" i="36"/>
  <c r="A5" i="36"/>
  <c r="A13" i="35"/>
  <c r="A12" i="35"/>
  <c r="A11" i="35"/>
  <c r="A5" i="35"/>
  <c r="A4" i="35"/>
  <c r="A16" i="34"/>
  <c r="A15" i="34"/>
  <c r="A14" i="34"/>
  <c r="A6" i="34"/>
  <c r="A5" i="34"/>
  <c r="E2" i="34"/>
  <c r="A16" i="33"/>
  <c r="A15" i="33"/>
  <c r="A14" i="33"/>
  <c r="A6" i="33"/>
  <c r="A5" i="33"/>
  <c r="A16" i="32"/>
  <c r="A15" i="32"/>
  <c r="A14" i="32"/>
  <c r="H10" i="32"/>
  <c r="A6" i="32"/>
  <c r="A5" i="32"/>
</calcChain>
</file>

<file path=xl/sharedStrings.xml><?xml version="1.0" encoding="utf-8"?>
<sst xmlns="http://schemas.openxmlformats.org/spreadsheetml/2006/main" count="7184" uniqueCount="1306">
  <si>
    <t>臺東縣成功鎮公所</t>
  </si>
  <si>
    <t>113年度預告統計資料發布時間表</t>
  </si>
  <si>
    <t>服務單位：成功鎮公所主計室</t>
  </si>
  <si>
    <t>電話：089-851004 分機56</t>
  </si>
  <si>
    <t>傳真：089-853052</t>
  </si>
  <si>
    <t>上次預告日期: 111年12月01日</t>
  </si>
  <si>
    <t>本次預告日期: 112年12月01日</t>
  </si>
  <si>
    <t>資料
種類</t>
  </si>
  <si>
    <t>資料項目</t>
  </si>
  <si>
    <t>發布形式</t>
  </si>
  <si>
    <t>預          定          發          布          時          間</t>
  </si>
  <si>
    <t>備註</t>
  </si>
  <si>
    <t>113年1月</t>
  </si>
  <si>
    <t>113年2月</t>
  </si>
  <si>
    <t>113年3月</t>
  </si>
  <si>
    <t>113年4月</t>
  </si>
  <si>
    <t>113年5月</t>
  </si>
  <si>
    <t>113年6月</t>
  </si>
  <si>
    <t>113年7月</t>
  </si>
  <si>
    <t>113年8月</t>
  </si>
  <si>
    <t>113年9月</t>
  </si>
  <si>
    <t>113年10月</t>
  </si>
  <si>
    <t>113年11月</t>
  </si>
  <si>
    <t>113年12月</t>
  </si>
  <si>
    <t>財政統計</t>
  </si>
  <si>
    <t>臺東縣成功鎮公庫收支月報</t>
  </si>
  <si>
    <t>報表
、
網際
網路</t>
  </si>
  <si>
    <t>(112年12月)</t>
  </si>
  <si>
    <t>(113年1月)</t>
  </si>
  <si>
    <t>(113年2月)</t>
  </si>
  <si>
    <t>(113年3月)</t>
  </si>
  <si>
    <t>(113年4月)</t>
  </si>
  <si>
    <t>(113年5月)</t>
  </si>
  <si>
    <t>(113年6月)</t>
  </si>
  <si>
    <t>(113年7月)</t>
  </si>
  <si>
    <t>(113年8月)</t>
  </si>
  <si>
    <t>(113年9月)</t>
  </si>
  <si>
    <t>(113年10月)</t>
  </si>
  <si>
    <t>(113年11月)</t>
  </si>
  <si>
    <t>環境統計</t>
  </si>
  <si>
    <t>臺東縣成功鎮一般垃圾及廚餘清理狀況</t>
  </si>
  <si>
    <t>(112年11月)</t>
  </si>
  <si>
    <t>運輸統計</t>
  </si>
  <si>
    <t>臺東縣成功鎮停車位概況－都市計畫區內路外</t>
  </si>
  <si>
    <t>(112年第四季)</t>
  </si>
  <si>
    <t>(113年第一季)</t>
  </si>
  <si>
    <t>(113年第二季)</t>
  </si>
  <si>
    <t>(113年第三季)</t>
  </si>
  <si>
    <t>臺東縣成功鎮停車位概況-都市計畫區外路外</t>
  </si>
  <si>
    <t>臺東縣成功鎮停車位概況-路邊停車位</t>
  </si>
  <si>
    <t>臺東縣成功鎮停車位概況-區內路外身心障礙者專用停車位</t>
  </si>
  <si>
    <t>臺東縣成功鎮停車位概況-區外路外身心障礙者專用停車位</t>
  </si>
  <si>
    <t>臺東縣成功鎮停車位概況-路邊身心障礙者專用停車位</t>
  </si>
  <si>
    <t>臺東縣成功鎮停車位概況-區內路外電動車專用停車位</t>
  </si>
  <si>
    <t>臺東縣成功鎮停車位概況-區外路外電動車專用停車位</t>
  </si>
  <si>
    <t>臺東縣成功鎮停車位概況-路邊電動車專用停車位</t>
  </si>
  <si>
    <t>社會保障統計</t>
  </si>
  <si>
    <t>臺東縣成功鎮列冊需關懷獨居老人人數及服務概況</t>
  </si>
  <si>
    <t>臺東縣成功鎮推行社區發展工作概況</t>
  </si>
  <si>
    <t>(112年)</t>
  </si>
  <si>
    <t>臺東縣成功鎮治山防災整體治理工程</t>
  </si>
  <si>
    <t>其他行政統計</t>
  </si>
  <si>
    <t>臺東縣成功鎮辦理調解業務概況</t>
  </si>
  <si>
    <t>臺東縣成功鎮調解委員會組織概況</t>
  </si>
  <si>
    <t>臺東縣成功鎮辦理調解方式概況</t>
  </si>
  <si>
    <t>行政統計</t>
  </si>
  <si>
    <t>臺東縣成功鎮公墓設施使用概況</t>
  </si>
  <si>
    <t>臺東縣成功鎮骨灰(骸)存放設施使用概況</t>
  </si>
  <si>
    <t>臺東縣成功鎮殯葬管理業務概況</t>
  </si>
  <si>
    <t>臺東縣成功鎮殯儀館設施概況</t>
  </si>
  <si>
    <t>臺東縣成功鎮火化場設施概況</t>
  </si>
  <si>
    <t>天然災害統計</t>
  </si>
  <si>
    <t>臺東縣成功鎮天然災害水土保持設施損失情形</t>
  </si>
  <si>
    <t>漁業統計</t>
  </si>
  <si>
    <t>臺東縣成功鎮漁業從業人數</t>
  </si>
  <si>
    <t>臺東縣成功鎮漁戶數及漁戶人口數</t>
  </si>
  <si>
    <t>付0928908821-2月電話費(中華電信股份有限公司臺灣南區電信分公司臺東營運處)</t>
  </si>
  <si>
    <t>「臺東縣成功鎮公庫收支月報」統計資料背景說明</t>
  </si>
  <si>
    <t>回發布時間表</t>
  </si>
  <si>
    <t>資料種類：財政統計</t>
  </si>
  <si>
    <t>資料項目：臺東縣成功鎮公所公庫收支月報</t>
  </si>
  <si>
    <t>一、發布及編製機關單位</t>
  </si>
  <si>
    <t>＊發布機關、單位：臺東縣成功鎮公所主計室</t>
  </si>
  <si>
    <t>＊編製單位： 臺東縣成功鎮公所財政課</t>
  </si>
  <si>
    <t>＊聯絡電話：089-851004</t>
  </si>
  <si>
    <t>＊傳真：089-853052</t>
  </si>
  <si>
    <t>二、發布形式</t>
  </si>
  <si>
    <r>
      <rPr>
        <sz val="14"/>
        <color rgb="FF000000"/>
        <rFont val="標楷體"/>
        <family val="4"/>
        <charset val="136"/>
      </rPr>
      <t>＊</t>
    </r>
    <r>
      <rPr>
        <sz val="7"/>
        <color rgb="FF000000"/>
        <rFont val="標楷體"/>
        <family val="4"/>
        <charset val="136"/>
      </rPr>
      <t xml:space="preserve">     </t>
    </r>
    <r>
      <rPr>
        <sz val="14"/>
        <color rgb="FF000000"/>
        <rFont val="標楷體"/>
        <family val="4"/>
        <charset val="136"/>
      </rPr>
      <t xml:space="preserve">書面：       （ ）新聞稿   （◎）報表  </t>
    </r>
  </si>
  <si>
    <t>三、資料範圍、週期及時效</t>
  </si>
  <si>
    <t>＊統計地區範圍及對象：臺東縣成功鎮公庫現金收支事項為統計範圍及對象。</t>
  </si>
  <si>
    <t>＊統計標準時間：本月資料為本月一日至月底之事實為準，累計資料由本年度一月至本年度結束會計整理期間結束之事實為準。</t>
  </si>
  <si>
    <t>＊統計項目定義：</t>
  </si>
  <si>
    <r>
      <rPr>
        <sz val="14"/>
        <rFont val="標楷體"/>
        <family val="4"/>
        <charset val="136"/>
      </rPr>
      <t>(一)</t>
    </r>
    <r>
      <rPr>
        <sz val="14"/>
        <rFont val="Times New Roman"/>
        <family val="1"/>
        <charset val="1"/>
      </rPr>
      <t xml:space="preserve">  </t>
    </r>
    <r>
      <rPr>
        <sz val="14"/>
        <rFont val="標楷體"/>
        <family val="4"/>
        <charset val="136"/>
      </rPr>
      <t>收入科目</t>
    </r>
  </si>
  <si>
    <t>1.參照預算法、財政收支劃分法及其他相關法令規定之收入科目定義。</t>
  </si>
  <si>
    <r>
      <rPr>
        <sz val="14"/>
        <rFont val="標楷體"/>
        <family val="4"/>
        <charset val="136"/>
      </rPr>
      <t>2.參照各年度歲入預算科目，依財政部「公庫收支網際網路報送相關科目」填列</t>
    </r>
    <r>
      <rPr>
        <sz val="14"/>
        <rFont val="新細明體"/>
        <family val="1"/>
        <charset val="136"/>
      </rPr>
      <t>。</t>
    </r>
  </si>
  <si>
    <r>
      <rPr>
        <sz val="14"/>
        <rFont val="標楷體"/>
        <family val="4"/>
        <charset val="136"/>
      </rPr>
      <t>(二)</t>
    </r>
    <r>
      <rPr>
        <sz val="14"/>
        <rFont val="Times New Roman"/>
        <family val="1"/>
        <charset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</si>
  <si>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</si>
  <si>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</si>
  <si>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rFont val="標楷體"/>
        <family val="4"/>
        <charset val="136"/>
      </rPr>
      <t>(三)</t>
    </r>
    <r>
      <rPr>
        <sz val="14"/>
        <rFont val="Times New Roman"/>
        <family val="1"/>
        <charset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</si>
  <si>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</si>
  <si>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</si>
  <si>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</si>
  <si>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r>
      <rPr>
        <sz val="14"/>
        <color rgb="FF000000"/>
        <rFont val="標楷體"/>
        <family val="4"/>
        <charset val="136"/>
      </rPr>
      <t>＊時效：10日</t>
    </r>
    <r>
      <rPr>
        <sz val="14"/>
        <color rgb="FFFF0000"/>
        <rFont val="標楷體"/>
        <family val="4"/>
        <charset val="136"/>
      </rPr>
      <t>;但12月份於次年1月20日前編報，時效日為25日。</t>
    </r>
  </si>
  <si>
    <t>＊資料變革：無。</t>
  </si>
  <si>
    <t>四、公開資料發布訊息</t>
  </si>
  <si>
    <t>＊預告發布日期（含預告方式及週期）：次月25日前以公務統計報表發布，其中12月之資料於次年2月5日前發布(預定發布時間如遇例假日則順延至次一工作日)。</t>
  </si>
  <si>
    <t>＊同步發送單位（說明資料發布時同步發送之單位或可同步查得該資料之網址）：臺東縣政府主計處。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</si>
  <si>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</si>
  <si>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</si>
  <si>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</si>
  <si>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</si>
  <si>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</si>
  <si>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「臺東縣成功鎮資源回收成果統計」統計資料背景說明</t>
  </si>
  <si>
    <t>資料種類：環境統計</t>
  </si>
  <si>
    <t>資料項目：資源回收成果統計</t>
  </si>
  <si>
    <t>＊編製單位：臺東縣成功鎮公所清潔隊</t>
  </si>
  <si>
    <t xml:space="preserve">＊書面：       （ ）新聞稿   （◎）報表  </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</si>
  <si>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</si>
  <si>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</si>
  <si>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</si>
  <si>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</si>
  <si>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</si>
  <si>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</si>
  <si>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</si>
  <si>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</si>
  <si>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</si>
  <si>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</si>
  <si>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</si>
  <si>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</si>
  <si>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</si>
  <si>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</si>
  <si>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</si>
  <si>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</si>
  <si>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</si>
  <si>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</si>
  <si>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</si>
  <si>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</si>
  <si>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</si>
  <si>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</si>
  <si>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</si>
  <si>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</si>
  <si>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</si>
  <si>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</si>
  <si>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</si>
  <si>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</si>
  <si>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</si>
  <si>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</si>
  <si>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</si>
  <si>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</si>
  <si>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</si>
  <si>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</si>
  <si>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</si>
  <si>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</si>
  <si>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資料項目：一般垃圾及廚餘清理狀況</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</si>
  <si>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</si>
  <si>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</si>
  <si>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</si>
  <si>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</si>
  <si>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</si>
  <si>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</si>
  <si>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</si>
  <si>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</si>
  <si>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</si>
  <si>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</si>
  <si>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</si>
  <si>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</si>
  <si>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</si>
  <si>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charset val="1"/>
      </rPr>
      <t>Solid Recovered Fuel</t>
    </r>
    <r>
      <rPr>
        <sz val="14"/>
        <rFont val="標楷體"/>
        <family val="4"/>
        <charset val="136"/>
      </rPr>
      <t>，</t>
    </r>
    <r>
      <rPr>
        <sz val="14"/>
        <rFont val="Times New Roman"/>
        <family val="1"/>
        <charset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</si>
  <si>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</si>
  <si>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</si>
  <si>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</si>
  <si>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＊時效：35日。</t>
  </si>
  <si>
    <t>＊預告發布日期（含預告方式及週期）：期間終了後35日內以公務統計報表發布(預定發布時間如遇例假日則順延至次一工作日)。</t>
  </si>
  <si>
    <t>＊統計指標編製方法與資料來源說明：依據本所提報之一般垃圾及廚餘清理資料彙編。</t>
  </si>
  <si>
    <t>「臺東縣成功鎮停車位概況－都市計畫區內路外」統計資料背景說明</t>
  </si>
  <si>
    <t>資料種類：運輸統計</t>
  </si>
  <si>
    <t>資料項目：停車位概況－都市計畫區內路外</t>
  </si>
  <si>
    <t>＊編製單位：臺東縣成功鎮公所建設課</t>
  </si>
  <si>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</si>
  <si>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</si>
  <si>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</si>
  <si>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</si>
  <si>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</si>
  <si>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</si>
  <si>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</si>
  <si>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</si>
  <si>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</si>
  <si>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</si>
  <si>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</si>
  <si>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</si>
  <si>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</si>
  <si>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</si>
  <si>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t>＊時效：30日。</t>
  </si>
  <si>
    <t>＊預告發布日期（含預告方式及週期）：每季終了後30日內以公務統計報表發布(預定發布時間如遇例假日則順延至次一工作日)。</t>
  </si>
  <si>
    <t>＊同步發送單位（說明資料發布時同步發送之單位或可同步查得該資料之網址）：臺東縣政府建設處。</t>
  </si>
  <si>
    <t>＊統計指標編製方法與資料來源說明：由本所辦理都市計畫區內路外停車位統計之單位，依據原始資料分別統計彙編。</t>
  </si>
  <si>
    <t>資料項目：停車位概況－都市計畫區外路外</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</si>
  <si>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</si>
  <si>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</si>
  <si>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</si>
  <si>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＊預告發布日期（含預告方式及週期）：每季終了後三十日內以公務統計報表發布(預定發布時間如遇例假日則順延至次一工作日)。</t>
  </si>
  <si>
    <t>＊統計指標編製方法與資料來源說明：由本所辦理都市計畫區外路外停車位統計之單位，依據原始資料分別統計彙編。</t>
  </si>
  <si>
    <t>「臺東縣成功鎮停車位概況-路邊停車位」統計資料背景說明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</si>
  <si>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</si>
  <si>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</si>
  <si>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</si>
  <si>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</si>
  <si>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</si>
  <si>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</si>
  <si>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</si>
  <si>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</si>
  <si>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＊時效：25日。</t>
  </si>
  <si>
    <t>＊預告發布日期（含預告方式及週期）：每季終了後25日內以公務統計報表發布(預定發布時間如遇例假日則順延至次一工作日)。</t>
  </si>
  <si>
    <t>＊統計指標編製方法與資料來源說明：由縣(市)辦理路邊停車位統計之單位，依據原始資料分別統計彙編。</t>
  </si>
  <si>
    <t>「臺東縣成功鎮停車位概況-區內路外身心障礙者專用停車位」統計資料背景說明</t>
  </si>
  <si>
    <t>資料項目：停車位概況-區內路外身心障礙者專用停車位</t>
  </si>
  <si>
    <t>＊編製單位：臺東縣成功鎮公所建設 課</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</si>
  <si>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</si>
  <si>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</si>
  <si>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「臺東縣成功鎮停車位概況-區外路外身心障礙者專用停車位」統計資料背景說明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</si>
  <si>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</si>
  <si>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</si>
  <si>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</si>
  <si>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</si>
  <si>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</si>
  <si>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</si>
  <si>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</si>
  <si>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</si>
  <si>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「臺東縣成功鎮停車位概況-路邊身心障礙者專用停車位」統計資料背景說明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</si>
  <si>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</si>
  <si>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</si>
  <si>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</si>
  <si>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</si>
  <si>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</si>
  <si>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</si>
  <si>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</si>
  <si>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</si>
  <si>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</si>
  <si>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「臺東縣成功鎮停車位概況-區內路外電動車專用停車位」統計資料背景說明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</si>
  <si>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</si>
  <si>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</si>
  <si>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t>
    </r>
    <r>
      <rPr>
        <sz val="14"/>
        <color rgb="FF000000"/>
        <rFont val="Times New Roman"/>
        <family val="1"/>
        <charset val="1"/>
      </rPr>
      <t>(</t>
    </r>
    <r>
      <rPr>
        <sz val="14"/>
        <color rgb="FF000000"/>
        <rFont val="標楷體"/>
        <family val="4"/>
        <charset val="136"/>
      </rPr>
      <t>不包括其範圍內之風景遊樂區</t>
    </r>
    <r>
      <rPr>
        <sz val="14"/>
        <color rgb="FF000000"/>
        <rFont val="Times New Roman"/>
        <family val="1"/>
        <charset val="1"/>
      </rPr>
      <t>)</t>
    </r>
    <r>
      <rPr>
        <sz val="14"/>
        <color rgb="FF000000"/>
        <rFont val="標楷體"/>
        <family val="4"/>
        <charset val="136"/>
      </rPr>
      <t>。</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</si>
  <si>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t>
    </r>
    <r>
      <rPr>
        <sz val="14"/>
        <color rgb="FF000000"/>
        <rFont val="Times New Roman"/>
        <family val="1"/>
        <charset val="1"/>
      </rPr>
      <t>(</t>
    </r>
    <r>
      <rPr>
        <sz val="14"/>
        <color rgb="FF000000"/>
        <rFont val="標楷體"/>
        <family val="4"/>
        <charset val="136"/>
      </rPr>
      <t>包括匝道式、機械式或塔台式</t>
    </r>
    <r>
      <rPr>
        <sz val="14"/>
        <color rgb="FF000000"/>
        <rFont val="Times New Roman"/>
        <family val="1"/>
        <charset val="1"/>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</si>
  <si>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</si>
  <si>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</si>
  <si>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</si>
  <si>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</si>
  <si>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＊時效：15日。</t>
  </si>
  <si>
    <t>＊預告發布日期（含預告方式及週期）：每季終了後十五日內以公務統計報表發布(預定發布時間如遇例假日則順延至次一工作日)。</t>
  </si>
  <si>
    <t>＊統計指標編製方法與資料來源說明：由本公所辦理都市計畫區內路外停車位統計之單位，依據原始資料分別統計彙編。</t>
  </si>
  <si>
    <t>「臺東縣成功鎮停車位概況-區外路外電動車專用停車位」統計資料背景說明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</si>
  <si>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</si>
  <si>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</si>
  <si>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</si>
  <si>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</si>
  <si>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</si>
  <si>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</si>
  <si>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</si>
  <si>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Times New Roman"/>
        <family val="1"/>
        <charset val="1"/>
      </rPr>
      <t xml:space="preserve">  </t>
    </r>
    <r>
      <rPr>
        <sz val="14"/>
        <color rgb="FF000000"/>
        <rFont val="標楷體"/>
        <family val="4"/>
        <charset val="136"/>
      </rPr>
      <t>不收費：指停車格位免費供民眾停放。</t>
    </r>
  </si>
  <si>
    <t>「臺東縣成功鎮停車位概況-路邊電動車專用停車位」統計資料背景說明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</si>
  <si>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</si>
  <si>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</si>
  <si>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</si>
  <si>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私有：指停車場之所有權屬於民間。</t>
    </r>
  </si>
  <si>
    <t>＊預告發布日期（含預告方式及週期）：每季終了後二十五日內以公務統計報表發布(預定發布時間如遇例假日則順延至次一工作日)。</t>
  </si>
  <si>
    <t>「臺東縣成功鎮列冊需關懷獨居老人人數及服務概況」統計資料背景說明</t>
  </si>
  <si>
    <t>資料種類：社會保障統計</t>
  </si>
  <si>
    <t>資料項目：列冊需關懷獨居老人人數及服務概況</t>
  </si>
  <si>
    <t>＊編製單位：臺東縣成功鎮公所社會課</t>
  </si>
  <si>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</si>
  <si>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</si>
  <si>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</si>
  <si>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</si>
  <si>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</si>
  <si>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</si>
  <si>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</si>
  <si>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</si>
  <si>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</si>
  <si>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</si>
  <si>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</si>
  <si>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</si>
  <si>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</si>
  <si>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</si>
  <si>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</si>
  <si>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</si>
  <si>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</si>
  <si>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＊統計指標編製方法與資料來源說明：依據本所資料編製。</t>
  </si>
  <si>
    <t>「臺東縣成功鎮推行社區發展工作概況」統計資料背景說明</t>
  </si>
  <si>
    <t>資料項目：推行社區發展工作概況</t>
  </si>
  <si>
    <t>＊編製單位：臺東縣成功鎮公所原行課</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</si>
  <si>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</si>
  <si>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</si>
  <si>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</si>
  <si>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</si>
  <si>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</si>
  <si>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</si>
  <si>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</si>
  <si>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</si>
  <si>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</si>
  <si>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</si>
  <si>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</si>
  <si>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</si>
  <si>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</si>
  <si>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</si>
  <si>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</si>
  <si>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</si>
  <si>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「臺東縣成功鎮治山防災整體治理工程」統計資料背景說明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</si>
  <si>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</si>
  <si>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</si>
  <si>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</si>
  <si>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</si>
  <si>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</si>
  <si>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</si>
  <si>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</si>
  <si>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</si>
  <si>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</si>
  <si>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</si>
  <si>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</si>
  <si>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</si>
  <si>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「臺東縣成功鎮辦理調解業務概況」統計資料背景說明</t>
  </si>
  <si>
    <t>資料種類：其他行政統計</t>
  </si>
  <si>
    <t>資料項目：辦理調解業務概況</t>
  </si>
  <si>
    <t>＊編製單位：臺東縣成功鎮公所民政課</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</si>
  <si>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</si>
  <si>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</si>
  <si>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</si>
  <si>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</si>
  <si>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</si>
  <si>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</si>
  <si>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</si>
  <si>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</si>
  <si>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</si>
  <si>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</si>
  <si>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</si>
  <si>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</si>
  <si>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「臺東縣成功鎮調解委員會組織概況」統計資料背景說明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</si>
  <si>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</si>
  <si>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</si>
  <si>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</si>
  <si>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</si>
  <si>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</si>
  <si>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＊統計單位：人數。</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</si>
  <si>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</si>
  <si>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</si>
  <si>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＊統計資料交叉查核及確保資料合理性之機制：無</t>
  </si>
  <si>
    <t>「臺東縣成功鎮辦理調解方式概況」統計資料背景說明</t>
  </si>
  <si>
    <t>資料項目：辦理調解方式概況</t>
  </si>
  <si>
    <t>＊傳真：089853052</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</si>
  <si>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</si>
  <si>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</si>
  <si>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</si>
  <si>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</si>
  <si>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</si>
  <si>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</si>
  <si>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</si>
  <si>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</si>
  <si>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</si>
  <si>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「臺東縣成功鎮公墓設施使用概況」統計資料背景說明</t>
  </si>
  <si>
    <t>資料種類：行政統計</t>
  </si>
  <si>
    <t>資料項目：公墓設施使用概況</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</si>
  <si>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</si>
  <si>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</si>
  <si>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</si>
  <si>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</si>
  <si>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</si>
  <si>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</si>
  <si>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</si>
  <si>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</si>
  <si>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</si>
  <si>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</si>
  <si>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</si>
  <si>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</si>
  <si>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</si>
  <si>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</si>
  <si>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</si>
  <si>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</si>
  <si>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</si>
  <si>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</si>
  <si>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「臺東縣成功鎮骨灰(骸)存放設施使用概況」統計資料背景說明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</si>
  <si>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</si>
  <si>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</si>
  <si>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</si>
  <si>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</si>
  <si>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</si>
  <si>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</si>
  <si>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</si>
  <si>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</si>
  <si>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</si>
  <si>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「臺東縣成功鎮殯葬管理業務概況」統計資料背景說明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</si>
  <si>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</si>
  <si>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</si>
  <si>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</si>
  <si>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</si>
  <si>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</si>
  <si>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</si>
  <si>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</si>
  <si>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</si>
  <si>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</si>
  <si>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「臺東縣成功鎮殯儀館設施概況」統計資料背景說明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</si>
  <si>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</si>
  <si>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</si>
  <si>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</si>
  <si>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</si>
  <si>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</si>
  <si>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</si>
  <si>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</si>
  <si>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</si>
  <si>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「臺東縣成功鎮火化場設施概況」統計資料背景說明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</si>
  <si>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</si>
  <si>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</si>
  <si>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</si>
  <si>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t>（二） 本年火化數：指當年公私立火化場火化之數量。</t>
  </si>
  <si>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</si>
  <si>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</si>
  <si>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</si>
  <si>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</si>
  <si>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</si>
  <si>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</si>
  <si>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「臺東縣成功鎮天然災害水土保持設施損失情形」統計資料背景說明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</si>
  <si>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</si>
  <si>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</si>
  <si>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</si>
  <si>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</si>
  <si>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</si>
  <si>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</si>
  <si>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</si>
  <si>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</si>
  <si>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＊預告發布日期（含預告方式及週期）：次年三月五日前以公務統計報表發布(預定發布時間如遇例假日則順延至次一工作日)。</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</si>
  <si>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</si>
  <si>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「臺東縣成功鎮漁業從業人數」統計資料背景說明</t>
  </si>
  <si>
    <t>資料種類：漁業統計</t>
  </si>
  <si>
    <t>資料項目：漁業從業人數</t>
  </si>
  <si>
    <t>＊編製單位：臺東縣成功鎮公所農觀課</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</si>
  <si>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</si>
  <si>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</si>
  <si>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</si>
  <si>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</si>
  <si>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</si>
  <si>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</si>
  <si>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</si>
  <si>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</si>
  <si>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</si>
  <si>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</si>
  <si>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</si>
  <si>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</si>
  <si>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rFont val="標楷體"/>
        <family val="4"/>
        <charset val="136"/>
      </rPr>
      <t>(十一</t>
    </r>
    <r>
      <rPr>
        <sz val="14"/>
        <rFont val="Times New Roman"/>
        <family val="1"/>
        <charset val="1"/>
      </rPr>
      <t>)</t>
    </r>
    <r>
      <rPr>
        <sz val="14"/>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</si>
  <si>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</si>
  <si>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</si>
  <si>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標楷體"/>
        <family val="4"/>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</si>
  <si>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標楷體"/>
        <family val="4"/>
        <charset val="136"/>
      </rPr>
      <t>3月5日</t>
    </r>
    <r>
      <rPr>
        <sz val="14"/>
        <color rgb="FF000000"/>
        <rFont val="標楷體"/>
        <family val="4"/>
        <charset val="136"/>
      </rPr>
      <t>前以公務統計報表發布(預定發布時間如遇例假日則順延至次一工作日)。</t>
    </r>
  </si>
  <si>
    <t>＊統計指標編製方法與資料來源說明：依據本公所資料彙編。</t>
  </si>
  <si>
    <t>「臺東縣成功鎮漁戶數及漁戶人口數」統計資料背景說明</t>
  </si>
  <si>
    <t>資料項目：漁戶數及漁戶人口數</t>
  </si>
  <si>
    <t>＊統計地區範圍及對象：本調查以本所轄內戶籍所在地之漁戶及漁戶人口數為準。</t>
  </si>
  <si>
    <t>＊統計標準時間：以每年十二月三十一日之事實為準。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</si>
  <si>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</si>
  <si>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</si>
  <si>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</si>
  <si>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</si>
  <si>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</si>
  <si>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科目及代號</t>
  </si>
  <si>
    <t>合    計</t>
  </si>
  <si>
    <t>本   年   度   收   入</t>
  </si>
  <si>
    <t>以   前   年   度   收   入</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</si>
  <si>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</si>
  <si>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</si>
  <si>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</si>
  <si>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</si>
  <si>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</si>
  <si>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</si>
  <si>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</si>
  <si>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</si>
  <si>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</si>
  <si>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</si>
  <si>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</si>
  <si>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</si>
  <si>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</si>
  <si>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</si>
  <si>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</si>
  <si>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</si>
  <si>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</si>
  <si>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</si>
  <si>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</si>
  <si>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</si>
  <si>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</si>
  <si>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</si>
  <si>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</si>
  <si>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</si>
  <si>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</si>
  <si>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</si>
  <si>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</si>
  <si>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</si>
  <si>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</si>
  <si>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</si>
  <si>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</si>
  <si>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</si>
  <si>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</si>
  <si>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</si>
  <si>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</si>
  <si>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</si>
  <si>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</si>
  <si>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</si>
  <si>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</si>
  <si>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　　資料使用費</t>
  </si>
  <si>
    <t>06</t>
  </si>
  <si>
    <t>　　場地設施使用費</t>
  </si>
  <si>
    <t>08</t>
  </si>
  <si>
    <t>　　道路使用費</t>
  </si>
  <si>
    <t>07</t>
  </si>
  <si>
    <t>財產收入</t>
  </si>
  <si>
    <t>　財產孳息</t>
  </si>
  <si>
    <t>　　利息收入</t>
  </si>
  <si>
    <t>　　權利金</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</si>
  <si>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</si>
  <si>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</si>
  <si>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</si>
  <si>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</si>
  <si>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</si>
  <si>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</si>
  <si>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</si>
  <si>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</si>
  <si>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</si>
  <si>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</si>
  <si>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</si>
  <si>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</si>
  <si>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</si>
  <si>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</si>
  <si>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</si>
  <si>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</si>
  <si>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</si>
  <si>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</si>
  <si>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</si>
  <si>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</si>
  <si>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</si>
  <si>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收　入　總　計</t>
  </si>
  <si>
    <t>一般政務支出</t>
  </si>
  <si>
    <t>32</t>
  </si>
  <si>
    <t>　行政支出</t>
  </si>
  <si>
    <t>　　一般行政</t>
  </si>
  <si>
    <t>　　主計業務</t>
  </si>
  <si>
    <t>　　人事業務</t>
  </si>
  <si>
    <t>　　施政計畫綜合業務</t>
  </si>
  <si>
    <t>33</t>
  </si>
  <si>
    <t>　立法支出</t>
  </si>
  <si>
    <t>　　議事業務</t>
  </si>
  <si>
    <t>37</t>
  </si>
  <si>
    <t>　民政支出</t>
  </si>
  <si>
    <t>　　民政業務</t>
  </si>
  <si>
    <t>　　役政業務</t>
  </si>
  <si>
    <t>　　地政業務</t>
  </si>
  <si>
    <t>　　原住民族業務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</si>
  <si>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</si>
  <si>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</si>
  <si>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</si>
  <si>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</si>
  <si>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</si>
  <si>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</si>
  <si>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</si>
  <si>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</si>
  <si>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</si>
  <si>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</si>
  <si>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</si>
  <si>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</si>
  <si>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</si>
  <si>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</si>
  <si>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</si>
  <si>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</si>
  <si>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</si>
  <si>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　　水土保持</t>
  </si>
  <si>
    <t>57</t>
  </si>
  <si>
    <t>　工業支出</t>
  </si>
  <si>
    <t>　　都市計畫</t>
  </si>
  <si>
    <t>58</t>
  </si>
  <si>
    <t>　交通支出</t>
  </si>
  <si>
    <t>　　交通管理業務</t>
  </si>
  <si>
    <t>59</t>
  </si>
  <si>
    <t>　其他經濟服務支出</t>
  </si>
  <si>
    <t>　　建設行政</t>
  </si>
  <si>
    <t>　　觀光與公用事業管理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</si>
  <si>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</si>
  <si>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</si>
  <si>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</si>
  <si>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</si>
  <si>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</si>
  <si>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</si>
  <si>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</si>
  <si>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</si>
  <si>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</si>
  <si>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</si>
  <si>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</si>
  <si>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</si>
  <si>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</si>
  <si>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</si>
  <si>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</si>
  <si>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</si>
  <si>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</si>
  <si>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</si>
  <si>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</si>
  <si>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</si>
  <si>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</si>
  <si>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</si>
  <si>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</si>
  <si>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</si>
  <si>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</si>
  <si>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</si>
  <si>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</si>
  <si>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</si>
  <si>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</si>
  <si>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</si>
  <si>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</si>
  <si>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</si>
  <si>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下水道工程</t>
  </si>
  <si>
    <t>　　路燈工程</t>
  </si>
  <si>
    <t>　　災害準備金</t>
  </si>
  <si>
    <t>墊付款</t>
  </si>
  <si>
    <t>支　出　總　計</t>
  </si>
  <si>
    <t>上　月　結　存</t>
  </si>
  <si>
    <t>本　月　結　存</t>
  </si>
  <si>
    <t>未　兌　付　支　票　款</t>
  </si>
  <si>
    <t>本　月　公　庫　實　際　結　存　數</t>
  </si>
  <si>
    <t>填表　　　　　　　　　　審核　　　　　　　　　　業務主管人員　　　　　　　　　　主辦統計人員　　　　　　　　　　機關首長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</si>
  <si>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預算外庫款收入</t>
  </si>
  <si>
    <t>預算外庫款支出</t>
  </si>
  <si>
    <t>　　墊付款</t>
  </si>
  <si>
    <t>　　退還以前年度歲入款</t>
  </si>
  <si>
    <t>填表　　　　　　　　　　審核　　　　　　　　　　業務主管人員　　　　　　　　　　主辦統計人員　　　　　　　　　　機關首長　　　　　　　　　　
資料來源：根據本鄉(鎮、市)公庫收入及支出資料編製。　　　　　　　　　　　　　　　　　　　　　　　中華民國  113 年  02  月  23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</si>
  <si>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填表　　　　　　　　　　審核　　　　　　　　　　業務主管人員　　　　　　　　　　主辦統計人員　　　　　　　　　　機關首長　　　　　　　　　　
資料來源：根據本鄉(鎮、市)公庫收入及支出資料編製。　　　　　　　　　　　　　　　　　　　　　　　中華民國  113 年  02  月  27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</si>
  <si>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　開　類</t>
  </si>
  <si>
    <t>季　　　報</t>
  </si>
  <si>
    <t>每季終了後20日內編報</t>
  </si>
  <si>
    <t>2522-14-01-03</t>
  </si>
  <si>
    <t>臺東縣停車位概況－都市計畫區內路外</t>
  </si>
  <si>
    <t>中華民國112年第4季底</t>
  </si>
  <si>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</si>
  <si>
    <t>各鄉鎮公所。</t>
  </si>
  <si>
    <t>項目別</t>
  </si>
  <si>
    <t>總計</t>
  </si>
  <si>
    <t>公有路外停車位</t>
  </si>
  <si>
    <t>私有路外停車位</t>
  </si>
  <si>
    <t>合計</t>
  </si>
  <si>
    <t>收費</t>
  </si>
  <si>
    <t>不收費</t>
  </si>
  <si>
    <t>小計</t>
  </si>
  <si>
    <t>平面</t>
  </si>
  <si>
    <t>立體</t>
  </si>
  <si>
    <t>大型車</t>
  </si>
  <si>
    <t>小型車</t>
  </si>
  <si>
    <t>機車</t>
  </si>
  <si>
    <t>2522-14-03-03</t>
  </si>
  <si>
    <t>臺東縣停車位概況－都市計畫區外路外</t>
  </si>
  <si>
    <t>1.本表編製一式三份，一份送縣政府主計處(室)，一份送交通部統計處，一份自存。
2.本表資料包含身心障礙專用停車位。
3.本表資料不含各省(縣)級風景遊樂區停車位。</t>
  </si>
  <si>
    <t>2522-14-04-03</t>
  </si>
  <si>
    <t>臺東縣停車位概況－路邊停車位</t>
  </si>
  <si>
    <t>1.本表編製一式三份，一份送縣(市)政府主計處(室)，一份送交通部統計處，一份自存。
2.本表資料包含身心障礙專用停車位。
3.本表資料不含各省(縣)級風景遊樂區停車位。</t>
  </si>
  <si>
    <t>各鄉鎮公所或交通大隊。</t>
  </si>
  <si>
    <t>都市計畫區內</t>
  </si>
  <si>
    <t>都市計畫區外</t>
  </si>
  <si>
    <t>計時</t>
  </si>
  <si>
    <t>計次</t>
  </si>
  <si>
    <t>2522-14-05-03</t>
  </si>
  <si>
    <t>臺東縣停車位概況－區內路外身心障礙者專用停車位</t>
  </si>
  <si>
    <t>1.本表編製一式三份，一份送縣(市)政府主計處(室)，一份送交通部統計處，一份自存。
2.本表資料不含各省(縣)級風景遊樂區停車位。
3.100年(含)起直轄市其都市計畫區外路外之停車位資料併入本表統計。</t>
  </si>
  <si>
    <t>公有</t>
  </si>
  <si>
    <t>私有</t>
  </si>
  <si>
    <t>2522-14-06-03</t>
  </si>
  <si>
    <t>臺東縣停車位概況－區外路外身心障礙者專用停車位</t>
  </si>
  <si>
    <t>1.本表編製一式三份，一份送縣政府主計處(室)，一份送交通部統計處，一份自存。
2.本表資料不含各省(縣)級風景遊樂區停車位。</t>
  </si>
  <si>
    <t>2522-14-07-03</t>
  </si>
  <si>
    <t>臺東縣停車位概況－路邊身心障礙者專用停車位</t>
  </si>
  <si>
    <t>1.本表編製一式三份，一份送縣(市)政府主計處(室)，一份送交通部統計處，一份自存。
2.本表資料不含各省(縣)級風景遊樂區停車位。</t>
  </si>
  <si>
    <t>計畫區內</t>
  </si>
  <si>
    <t>計畫區外</t>
  </si>
  <si>
    <t>2522-14-08-03</t>
  </si>
  <si>
    <t>臺東縣停車位概況－區內路外電動車專用位車位</t>
  </si>
  <si>
    <t>2522-14-09-03</t>
  </si>
  <si>
    <t>臺東縣停車位概況－區外路外電動車專用位車位</t>
  </si>
  <si>
    <t>2522-14-10-03</t>
  </si>
  <si>
    <t>臺東縣停車位概況－路邊電動車專用位車位</t>
  </si>
  <si>
    <t>公開類</t>
  </si>
  <si>
    <t>季報</t>
  </si>
  <si>
    <r>
      <rPr>
        <sz val="12"/>
        <rFont val="標楷體"/>
        <family val="4"/>
        <charset val="136"/>
      </rPr>
      <t>每季終了後</t>
    </r>
    <r>
      <rPr>
        <sz val="12"/>
        <rFont val="Times New Roman"/>
        <family val="1"/>
        <charset val="1"/>
      </rPr>
      <t>1</t>
    </r>
    <r>
      <rPr>
        <sz val="12"/>
        <rFont val="標楷體"/>
        <family val="4"/>
        <charset val="136"/>
      </rPr>
      <t>個月內編送</t>
    </r>
  </si>
  <si>
    <t xml:space="preserve">中華民國112年第四季(10月至12月)  </t>
  </si>
  <si>
    <r>
      <rPr>
        <sz val="12"/>
        <rFont val="標楷體"/>
        <family val="4"/>
        <charset val="136"/>
      </rPr>
      <t>單位</t>
    </r>
    <r>
      <rPr>
        <sz val="12"/>
        <rFont val="Times New Roman"/>
        <family val="1"/>
        <charset val="1"/>
      </rPr>
      <t>:</t>
    </r>
    <r>
      <rPr>
        <sz val="12"/>
        <rFont val="標楷體"/>
        <family val="4"/>
        <charset val="136"/>
      </rPr>
      <t>人、人次</t>
    </r>
  </si>
  <si>
    <r>
      <rPr>
        <sz val="12"/>
        <rFont val="標楷體"/>
        <family val="4"/>
        <charset val="136"/>
      </rPr>
      <t>期底獨居老人人數</t>
    </r>
    <r>
      <rPr>
        <sz val="12"/>
        <rFont val="Times New Roman"/>
        <family val="1"/>
        <charset val="1"/>
      </rPr>
      <t>(</t>
    </r>
    <r>
      <rPr>
        <sz val="12"/>
        <rFont val="標楷體"/>
        <family val="4"/>
        <charset val="136"/>
      </rPr>
      <t>人</t>
    </r>
    <r>
      <rPr>
        <sz val="12"/>
        <rFont val="Times New Roman"/>
        <family val="1"/>
        <charset val="1"/>
      </rPr>
      <t>)  (</t>
    </r>
    <r>
      <rPr>
        <sz val="12"/>
        <rFont val="標楷體"/>
        <family val="4"/>
        <charset val="136"/>
      </rPr>
      <t>含</t>
    </r>
    <r>
      <rPr>
        <sz val="12"/>
        <rFont val="新細明體"/>
        <family val="1"/>
        <charset val="136"/>
      </rPr>
      <t xml:space="preserve"> </t>
    </r>
    <r>
      <rPr>
        <sz val="12"/>
        <rFont val="標楷體"/>
        <family val="4"/>
        <charset val="136"/>
      </rPr>
      <t>具</t>
    </r>
    <r>
      <rPr>
        <sz val="12"/>
        <rFont val="新細明體"/>
        <family val="1"/>
        <charset val="136"/>
      </rPr>
      <t xml:space="preserve"> </t>
    </r>
    <r>
      <rPr>
        <sz val="12"/>
        <rFont val="標楷體"/>
        <family val="4"/>
        <charset val="136"/>
      </rPr>
      <t>原</t>
    </r>
    <r>
      <rPr>
        <sz val="12"/>
        <rFont val="新細明體"/>
        <family val="1"/>
        <charset val="136"/>
      </rPr>
      <t xml:space="preserve"> </t>
    </r>
    <r>
      <rPr>
        <sz val="12"/>
        <rFont val="標楷體"/>
        <family val="4"/>
        <charset val="136"/>
      </rPr>
      <t>住</t>
    </r>
    <r>
      <rPr>
        <sz val="12"/>
        <rFont val="新細明體"/>
        <family val="1"/>
        <charset val="136"/>
      </rPr>
      <t xml:space="preserve"> </t>
    </r>
    <r>
      <rPr>
        <sz val="12"/>
        <rFont val="標楷體"/>
        <family val="4"/>
        <charset val="136"/>
      </rPr>
      <t>民</t>
    </r>
    <r>
      <rPr>
        <sz val="12"/>
        <color rgb="FF000000"/>
        <rFont val="新細明體"/>
        <family val="1"/>
        <charset val="136"/>
      </rPr>
      <t>、</t>
    </r>
    <r>
      <rPr>
        <sz val="12"/>
        <rFont val="標楷體"/>
        <family val="4"/>
        <charset val="136"/>
      </rPr>
      <t>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t>
    </r>
    <r>
      <rPr>
        <sz val="12"/>
        <rFont val="新細明體"/>
        <family val="1"/>
        <charset val="136"/>
      </rPr>
      <t xml:space="preserve"> </t>
    </r>
    <r>
      <rPr>
        <sz val="12"/>
        <rFont val="標楷體"/>
        <family val="4"/>
        <charset val="136"/>
      </rPr>
      <t>分</t>
    </r>
    <r>
      <rPr>
        <sz val="12"/>
        <rFont val="Times New Roman"/>
        <family val="1"/>
        <charset val="1"/>
      </rPr>
      <t>)</t>
    </r>
  </si>
  <si>
    <r>
      <rPr>
        <sz val="12"/>
        <rFont val="標楷體"/>
        <family val="4"/>
        <charset val="136"/>
      </rPr>
      <t>具榮民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身分獨居
老人人數</t>
    </r>
  </si>
  <si>
    <t>具原住民
身分獨居
老人人數</t>
  </si>
  <si>
    <t>本期死亡人數</t>
  </si>
  <si>
    <r>
      <rPr>
        <sz val="12"/>
        <rFont val="標楷體"/>
        <family val="4"/>
        <charset val="136"/>
      </rPr>
      <t>本</t>
    </r>
    <r>
      <rPr>
        <sz val="12"/>
        <rFont val="新細明體"/>
        <family val="1"/>
        <charset val="136"/>
      </rPr>
      <t xml:space="preserve">  </t>
    </r>
    <r>
      <rPr>
        <sz val="12"/>
        <rFont val="標楷體"/>
        <family val="4"/>
        <charset val="136"/>
      </rPr>
      <t>期</t>
    </r>
    <r>
      <rPr>
        <sz val="12"/>
        <rFont val="新細明體"/>
        <family val="1"/>
        <charset val="136"/>
      </rPr>
      <t xml:space="preserve">  </t>
    </r>
    <r>
      <rPr>
        <sz val="12"/>
        <rFont val="標楷體"/>
        <family val="4"/>
        <charset val="136"/>
      </rPr>
      <t>服</t>
    </r>
    <r>
      <rPr>
        <sz val="12"/>
        <rFont val="新細明體"/>
        <family val="1"/>
        <charset val="136"/>
      </rPr>
      <t xml:space="preserve">  </t>
    </r>
    <r>
      <rPr>
        <sz val="12"/>
        <rFont val="標楷體"/>
        <family val="4"/>
        <charset val="136"/>
      </rPr>
      <t>務</t>
    </r>
    <r>
      <rPr>
        <sz val="12"/>
        <rFont val="新細明體"/>
        <family val="1"/>
        <charset val="136"/>
      </rPr>
      <t xml:space="preserve">  </t>
    </r>
    <r>
      <rPr>
        <sz val="12"/>
        <rFont val="標楷體"/>
        <family val="4"/>
        <charset val="136"/>
      </rPr>
      <t>成</t>
    </r>
    <r>
      <rPr>
        <sz val="12"/>
        <rFont val="新細明體"/>
        <family val="1"/>
        <charset val="136"/>
      </rPr>
      <t xml:space="preserve">  </t>
    </r>
    <r>
      <rPr>
        <sz val="12"/>
        <rFont val="標楷體"/>
        <family val="4"/>
        <charset val="136"/>
      </rPr>
      <t>果</t>
    </r>
    <r>
      <rPr>
        <sz val="12"/>
        <rFont val="新細明體"/>
        <family val="1"/>
        <charset val="136"/>
      </rPr>
      <t xml:space="preserve">  </t>
    </r>
    <r>
      <rPr>
        <sz val="12"/>
        <rFont val="Times New Roman"/>
        <family val="1"/>
        <charset val="1"/>
      </rPr>
      <t>(</t>
    </r>
    <r>
      <rPr>
        <sz val="12"/>
        <rFont val="標楷體"/>
        <family val="4"/>
        <charset val="136"/>
      </rPr>
      <t>人次</t>
    </r>
    <r>
      <rPr>
        <sz val="12"/>
        <rFont val="Times New Roman"/>
        <family val="1"/>
        <charset val="1"/>
      </rPr>
      <t>)</t>
    </r>
  </si>
  <si>
    <r>
      <rPr>
        <sz val="12"/>
        <rFont val="標楷體"/>
        <family val="4"/>
        <charset val="136"/>
      </rPr>
      <t>期底安裝緊急救援連線人數</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</si>
  <si>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 xml:space="preserve">本期轉介進住機構人數
</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</si>
  <si>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總</t>
    </r>
    <r>
      <rPr>
        <sz val="12"/>
        <rFont val="新細明體"/>
        <family val="1"/>
        <charset val="136"/>
      </rPr>
      <t xml:space="preserve">     </t>
    </r>
    <r>
      <rPr>
        <sz val="12"/>
        <rFont val="標楷體"/>
        <family val="4"/>
        <charset val="136"/>
      </rPr>
      <t>計</t>
    </r>
  </si>
  <si>
    <r>
      <rPr>
        <sz val="12"/>
        <rFont val="標楷體"/>
        <family val="4"/>
        <charset val="136"/>
      </rPr>
      <t>中</t>
    </r>
    <r>
      <rPr>
        <sz val="12"/>
        <rFont val="Times New Roman"/>
        <family val="1"/>
        <charset val="1"/>
      </rPr>
      <t>(</t>
    </r>
    <r>
      <rPr>
        <sz val="12"/>
        <rFont val="標楷體"/>
        <family val="4"/>
        <charset val="136"/>
      </rPr>
      <t>低</t>
    </r>
    <r>
      <rPr>
        <sz val="12"/>
        <rFont val="Times New Roman"/>
        <family val="1"/>
        <charset val="1"/>
      </rPr>
      <t>)</t>
    </r>
    <r>
      <rPr>
        <sz val="12"/>
        <rFont val="標楷體"/>
        <family val="4"/>
        <charset val="136"/>
      </rPr>
      <t>收入</t>
    </r>
  </si>
  <si>
    <r>
      <rPr>
        <sz val="12"/>
        <rFont val="標楷體"/>
        <family val="4"/>
        <charset val="136"/>
      </rPr>
      <t>一</t>
    </r>
    <r>
      <rPr>
        <sz val="12"/>
        <rFont val="新細明體"/>
        <family val="1"/>
        <charset val="136"/>
      </rPr>
      <t xml:space="preserve">  </t>
    </r>
    <r>
      <rPr>
        <sz val="12"/>
        <rFont val="標楷體"/>
        <family val="4"/>
        <charset val="136"/>
      </rPr>
      <t>般</t>
    </r>
    <r>
      <rPr>
        <sz val="12"/>
        <rFont val="新細明體"/>
        <family val="1"/>
        <charset val="136"/>
      </rPr>
      <t xml:space="preserve">  </t>
    </r>
    <r>
      <rPr>
        <sz val="12"/>
        <rFont val="標楷體"/>
        <family val="4"/>
        <charset val="136"/>
      </rPr>
      <t>老</t>
    </r>
    <r>
      <rPr>
        <sz val="12"/>
        <rFont val="新細明體"/>
        <family val="1"/>
        <charset val="136"/>
      </rPr>
      <t xml:space="preserve">  </t>
    </r>
    <r>
      <rPr>
        <sz val="12"/>
        <rFont val="標楷體"/>
        <family val="4"/>
        <charset val="136"/>
      </rPr>
      <t>人</t>
    </r>
  </si>
  <si>
    <t>電話
問安</t>
  </si>
  <si>
    <t>關懷
訪視</t>
  </si>
  <si>
    <t>居家
服務</t>
  </si>
  <si>
    <r>
      <rPr>
        <sz val="12"/>
        <rFont val="標楷體"/>
        <family val="4"/>
        <charset val="136"/>
      </rPr>
      <t>餐飲
服務</t>
    </r>
    <r>
      <rPr>
        <sz val="12"/>
        <rFont val="新細明體"/>
        <family val="1"/>
        <charset val="136"/>
      </rPr>
      <t xml:space="preserve">                                                                                                                                                                                    </t>
    </r>
  </si>
  <si>
    <t>陪同
就醫</t>
  </si>
  <si>
    <t>男</t>
  </si>
  <si>
    <t>女</t>
  </si>
  <si>
    <t>成功鎮</t>
  </si>
  <si>
    <r>
      <rPr>
        <sz val="12"/>
        <rFont val="Times New Roman"/>
        <family val="1"/>
        <charset val="1"/>
      </rPr>
      <t>65</t>
    </r>
    <r>
      <rPr>
        <sz val="12"/>
        <rFont val="標楷體"/>
        <family val="4"/>
        <charset val="136"/>
      </rPr>
      <t>～</t>
    </r>
    <r>
      <rPr>
        <sz val="12"/>
        <rFont val="Times New Roman"/>
        <family val="1"/>
        <charset val="1"/>
      </rPr>
      <t>69</t>
    </r>
    <r>
      <rPr>
        <sz val="12"/>
        <rFont val="標楷體"/>
        <family val="4"/>
        <charset val="136"/>
      </rPr>
      <t>歲</t>
    </r>
  </si>
  <si>
    <r>
      <rPr>
        <sz val="11"/>
        <rFont val="Times New Roman"/>
        <family val="1"/>
        <charset val="1"/>
      </rPr>
      <t>70</t>
    </r>
    <r>
      <rPr>
        <sz val="11"/>
        <rFont val="標楷體"/>
        <family val="4"/>
        <charset val="136"/>
      </rPr>
      <t>～</t>
    </r>
    <r>
      <rPr>
        <sz val="11"/>
        <rFont val="Times New Roman"/>
        <family val="1"/>
        <charset val="1"/>
      </rPr>
      <t>74</t>
    </r>
    <r>
      <rPr>
        <sz val="11"/>
        <rFont val="標楷體"/>
        <family val="4"/>
        <charset val="136"/>
      </rPr>
      <t>歲</t>
    </r>
  </si>
  <si>
    <r>
      <rPr>
        <sz val="11"/>
        <rFont val="Times New Roman"/>
        <family val="1"/>
        <charset val="1"/>
      </rPr>
      <t>75</t>
    </r>
    <r>
      <rPr>
        <sz val="11"/>
        <rFont val="標楷體"/>
        <family val="4"/>
        <charset val="136"/>
      </rPr>
      <t>～</t>
    </r>
    <r>
      <rPr>
        <sz val="11"/>
        <rFont val="Times New Roman"/>
        <family val="1"/>
        <charset val="1"/>
      </rPr>
      <t>79</t>
    </r>
    <r>
      <rPr>
        <sz val="11"/>
        <rFont val="標楷體"/>
        <family val="4"/>
        <charset val="136"/>
      </rPr>
      <t>歲</t>
    </r>
  </si>
  <si>
    <r>
      <rPr>
        <sz val="11"/>
        <rFont val="Times New Roman"/>
        <family val="1"/>
        <charset val="1"/>
      </rPr>
      <t>80</t>
    </r>
    <r>
      <rPr>
        <sz val="11"/>
        <rFont val="標楷體"/>
        <family val="4"/>
        <charset val="136"/>
      </rPr>
      <t>～</t>
    </r>
    <r>
      <rPr>
        <sz val="11"/>
        <rFont val="Times New Roman"/>
        <family val="1"/>
        <charset val="1"/>
      </rPr>
      <t>84</t>
    </r>
    <r>
      <rPr>
        <sz val="11"/>
        <rFont val="標楷體"/>
        <family val="4"/>
        <charset val="136"/>
      </rPr>
      <t>歲</t>
    </r>
  </si>
  <si>
    <r>
      <rPr>
        <sz val="11"/>
        <rFont val="Times New Roman"/>
        <family val="1"/>
        <charset val="1"/>
      </rPr>
      <t>85</t>
    </r>
    <r>
      <rPr>
        <sz val="11"/>
        <rFont val="標楷體"/>
        <family val="4"/>
        <charset val="136"/>
      </rPr>
      <t>歲以上</t>
    </r>
  </si>
  <si>
    <t>填表</t>
  </si>
  <si>
    <t>審核</t>
  </si>
  <si>
    <t>業務主管人員</t>
  </si>
  <si>
    <t>機關首長</t>
  </si>
  <si>
    <r>
      <rPr>
        <sz val="12"/>
        <rFont val="標楷體"/>
        <family val="4"/>
        <charset val="136"/>
      </rPr>
      <t>中華民國</t>
    </r>
    <r>
      <rPr>
        <sz val="12"/>
        <rFont val="Times New Roman"/>
        <family val="1"/>
        <charset val="1"/>
      </rPr>
      <t>113</t>
    </r>
    <r>
      <rPr>
        <sz val="12"/>
        <rFont val="標楷體"/>
        <family val="4"/>
        <charset val="136"/>
      </rPr>
      <t>年</t>
    </r>
    <r>
      <rPr>
        <sz val="12"/>
        <rFont val="Times New Roman"/>
        <family val="4"/>
        <charset val="1"/>
      </rPr>
      <t>1</t>
    </r>
    <r>
      <rPr>
        <sz val="12"/>
        <rFont val="標楷體"/>
        <family val="4"/>
        <charset val="136"/>
      </rPr>
      <t>月</t>
    </r>
    <r>
      <rPr>
        <sz val="12"/>
        <rFont val="Times New Roman"/>
        <family val="4"/>
        <charset val="1"/>
      </rPr>
      <t>10</t>
    </r>
    <r>
      <rPr>
        <sz val="12"/>
        <rFont val="標楷體"/>
        <family val="4"/>
        <charset val="136"/>
      </rPr>
      <t>日編製</t>
    </r>
  </si>
  <si>
    <t>主辦統計主管</t>
  </si>
  <si>
    <t>資料來源：依據本公所獨居老人資料彙報。</t>
  </si>
  <si>
    <r>
      <rPr>
        <sz val="12"/>
        <rFont val="標楷體"/>
        <family val="4"/>
        <charset val="136"/>
      </rPr>
      <t>填表說明：</t>
    </r>
    <r>
      <rPr>
        <sz val="12"/>
        <rFont val="Times New Roman"/>
        <family val="1"/>
        <charset val="1"/>
      </rPr>
      <t>1.</t>
    </r>
    <r>
      <rPr>
        <sz val="12"/>
        <rFont val="標楷體"/>
        <family val="4"/>
        <charset val="136"/>
      </rPr>
      <t>本表編製</t>
    </r>
    <r>
      <rPr>
        <sz val="12"/>
        <rFont val="Times New Roman"/>
        <family val="1"/>
        <charset val="1"/>
      </rPr>
      <t>3</t>
    </r>
    <r>
      <rPr>
        <sz val="12"/>
        <rFont val="標楷體"/>
        <family val="4"/>
        <charset val="136"/>
      </rPr>
      <t>份，</t>
    </r>
    <r>
      <rPr>
        <sz val="12"/>
        <rFont val="Times New Roman"/>
        <family val="1"/>
        <charset val="1"/>
      </rPr>
      <t>1</t>
    </r>
    <r>
      <rPr>
        <sz val="12"/>
        <rFont val="標楷體"/>
        <family val="4"/>
        <charset val="136"/>
      </rPr>
      <t>份送主計室，</t>
    </r>
    <r>
      <rPr>
        <sz val="12"/>
        <rFont val="Times New Roman"/>
        <family val="1"/>
        <charset val="1"/>
      </rPr>
      <t>1</t>
    </r>
    <r>
      <rPr>
        <sz val="12"/>
        <rFont val="標楷體"/>
        <family val="4"/>
        <charset val="136"/>
      </rPr>
      <t>份自存外，</t>
    </r>
    <r>
      <rPr>
        <sz val="12"/>
        <rFont val="Times New Roman"/>
        <family val="1"/>
        <charset val="1"/>
      </rPr>
      <t>1</t>
    </r>
    <r>
      <rPr>
        <sz val="12"/>
        <rFont val="標楷體"/>
        <family val="4"/>
        <charset val="136"/>
      </rPr>
      <t>份送臺東縣政府社會處。</t>
    </r>
  </si>
  <si>
    <r>
      <rPr>
        <sz val="12"/>
        <rFont val="Times New Roman"/>
        <family val="1"/>
        <charset val="1"/>
      </rPr>
      <t xml:space="preserve">                    2.</t>
    </r>
    <r>
      <rPr>
        <sz val="12"/>
        <rFont val="標楷體"/>
        <family val="4"/>
        <charset val="136"/>
      </rPr>
      <t>餐飲服務為於統計期間按日計算送餐人數之合計數，以人次統計。</t>
    </r>
  </si>
  <si>
    <t>年度報</t>
  </si>
  <si>
    <r>
      <rPr>
        <sz val="12"/>
        <rFont val="標楷體"/>
        <family val="4"/>
        <charset val="136"/>
      </rPr>
      <t>每年度終了後</t>
    </r>
    <r>
      <rPr>
        <sz val="12"/>
        <color rgb="FFFF0000"/>
        <rFont val="標楷體"/>
        <family val="4"/>
        <charset val="136"/>
      </rPr>
      <t>2</t>
    </r>
    <r>
      <rPr>
        <sz val="12"/>
        <rFont val="標楷體"/>
        <family val="4"/>
        <charset val="136"/>
      </rPr>
      <t>個月內編送</t>
    </r>
  </si>
  <si>
    <r>
      <rPr>
        <sz val="12"/>
        <rFont val="標楷體"/>
        <family val="4"/>
        <charset val="136"/>
      </rPr>
      <t>每年度終了後</t>
    </r>
    <r>
      <rPr>
        <u/>
        <sz val="12"/>
        <color rgb="FFFF0000"/>
        <rFont val="標楷體"/>
        <family val="4"/>
        <charset val="136"/>
      </rPr>
      <t>2</t>
    </r>
    <r>
      <rPr>
        <sz val="12"/>
        <rFont val="標楷體"/>
        <family val="4"/>
        <charset val="136"/>
      </rPr>
      <t>個月內編送</t>
    </r>
  </si>
  <si>
    <t>推行社區發展工作概況</t>
  </si>
  <si>
    <t>推行社區發展工作概況（續）</t>
  </si>
  <si>
    <t>中華民國112年</t>
  </si>
  <si>
    <t>中華民國　年</t>
  </si>
  <si>
    <t>區 域 別</t>
  </si>
  <si>
    <t>已劃定社區數</t>
  </si>
  <si>
    <t>社區發展協會數</t>
  </si>
  <si>
    <t>社區
戶數</t>
  </si>
  <si>
    <t>社區
人口數</t>
  </si>
  <si>
    <t>理監事人數</t>
  </si>
  <si>
    <t>社區發展協會會員數</t>
  </si>
  <si>
    <t>設置社區生產建設基金</t>
  </si>
  <si>
    <t>實際使用經費(元)</t>
  </si>
  <si>
    <t>社區活動中心(幢)</t>
  </si>
  <si>
    <t>社區發展工作項目</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</si>
  <si>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</si>
  <si>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</si>
  <si>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</si>
  <si>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</si>
  <si>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</si>
  <si>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</si>
  <si>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</si>
  <si>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</si>
  <si>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</si>
  <si>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</si>
  <si>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</si>
  <si>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</si>
  <si>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rFont val="標楷體"/>
        <family val="4"/>
        <charset val="136"/>
      </rPr>
      <t xml:space="preserve">原建
</t>
    </r>
    <r>
      <rPr>
        <sz val="12"/>
        <rFont val="Times New Roman"/>
        <family val="1"/>
        <charset val="1"/>
      </rPr>
      <t>(</t>
    </r>
    <r>
      <rPr>
        <sz val="12"/>
        <rFont val="標楷體"/>
        <family val="4"/>
        <charset val="136"/>
      </rPr>
      <t>未作修擴建</t>
    </r>
    <r>
      <rPr>
        <sz val="12"/>
        <rFont val="Times New Roman"/>
        <family val="1"/>
        <charset val="1"/>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</si>
  <si>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</si>
  <si>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</si>
  <si>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</si>
  <si>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</si>
  <si>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</si>
  <si>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</si>
  <si>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</si>
  <si>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</si>
  <si>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</si>
  <si>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</si>
  <si>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 xml:space="preserve">其他
服務  </t>
  </si>
  <si>
    <t>團隊</t>
  </si>
  <si>
    <t>志工數</t>
  </si>
  <si>
    <r>
      <rPr>
        <sz val="12"/>
        <rFont val="Times New Roman"/>
        <family val="1"/>
        <charset val="1"/>
      </rPr>
      <t>(</t>
    </r>
    <r>
      <rPr>
        <sz val="12"/>
        <rFont val="標楷體"/>
        <family val="4"/>
        <charset val="136"/>
      </rPr>
      <t>個</t>
    </r>
    <r>
      <rPr>
        <sz val="12"/>
        <rFont val="Times New Roman"/>
        <family val="1"/>
        <charset val="1"/>
      </rPr>
      <t>)</t>
    </r>
  </si>
  <si>
    <r>
      <rPr>
        <sz val="12"/>
        <rFont val="Times New Roman"/>
        <family val="1"/>
        <charset val="1"/>
      </rPr>
      <t>(</t>
    </r>
    <r>
      <rPr>
        <sz val="12"/>
        <rFont val="標楷體"/>
        <family val="4"/>
        <charset val="136"/>
      </rPr>
      <t>戶</t>
    </r>
    <r>
      <rPr>
        <sz val="12"/>
        <rFont val="Times New Roman"/>
        <family val="1"/>
        <charset val="1"/>
      </rPr>
      <t>)</t>
    </r>
  </si>
  <si>
    <r>
      <rPr>
        <sz val="12"/>
        <rFont val="Times New Roman"/>
        <family val="1"/>
        <charset val="1"/>
      </rPr>
      <t>(</t>
    </r>
    <r>
      <rPr>
        <sz val="12"/>
        <rFont val="標楷體"/>
        <family val="4"/>
        <charset val="136"/>
      </rPr>
      <t>人</t>
    </r>
    <r>
      <rPr>
        <sz val="12"/>
        <rFont val="Times New Roman"/>
        <family val="1"/>
        <charset val="1"/>
      </rPr>
      <t>)</t>
    </r>
  </si>
  <si>
    <r>
      <rPr>
        <sz val="11"/>
        <rFont val="Times New Roman"/>
        <family val="1"/>
        <charset val="1"/>
      </rPr>
      <t>(</t>
    </r>
    <r>
      <rPr>
        <sz val="11"/>
        <rFont val="標楷體"/>
        <family val="4"/>
        <charset val="136"/>
      </rPr>
      <t>人次</t>
    </r>
    <r>
      <rPr>
        <sz val="11"/>
        <rFont val="Times New Roman"/>
        <family val="1"/>
        <charset val="1"/>
      </rPr>
      <t>)</t>
    </r>
  </si>
  <si>
    <r>
      <rPr>
        <sz val="12"/>
        <rFont val="Times New Roman"/>
        <family val="1"/>
        <charset val="1"/>
      </rPr>
      <t>(</t>
    </r>
    <r>
      <rPr>
        <sz val="12"/>
        <rFont val="標楷體"/>
        <family val="4"/>
        <charset val="136"/>
      </rPr>
      <t>人次</t>
    </r>
    <r>
      <rPr>
        <sz val="12"/>
        <rFont val="Times New Roman"/>
        <family val="1"/>
        <charset val="1"/>
      </rPr>
      <t>)</t>
    </r>
  </si>
  <si>
    <r>
      <rPr>
        <sz val="12"/>
        <rFont val="Times New Roman"/>
        <family val="1"/>
        <charset val="1"/>
      </rPr>
      <t>(</t>
    </r>
    <r>
      <rPr>
        <sz val="12"/>
        <rFont val="標楷體"/>
        <family val="4"/>
        <charset val="136"/>
      </rPr>
      <t>處</t>
    </r>
    <r>
      <rPr>
        <sz val="12"/>
        <rFont val="Times New Roman"/>
        <family val="1"/>
        <charset val="1"/>
      </rPr>
      <t>)</t>
    </r>
  </si>
  <si>
    <r>
      <rPr>
        <sz val="12"/>
        <rFont val="Times New Roman"/>
        <family val="1"/>
        <charset val="1"/>
      </rPr>
      <t>(</t>
    </r>
    <r>
      <rPr>
        <sz val="12"/>
        <rFont val="標楷體"/>
        <family val="4"/>
        <charset val="136"/>
      </rPr>
      <t>班</t>
    </r>
    <r>
      <rPr>
        <sz val="12"/>
        <rFont val="Times New Roman"/>
        <family val="1"/>
        <charset val="1"/>
      </rPr>
      <t>)</t>
    </r>
  </si>
  <si>
    <r>
      <rPr>
        <sz val="12"/>
        <rFont val="Times New Roman"/>
        <family val="1"/>
        <charset val="1"/>
      </rPr>
      <t>(</t>
    </r>
    <r>
      <rPr>
        <sz val="12"/>
        <rFont val="標楷體"/>
        <family val="4"/>
        <charset val="136"/>
      </rPr>
      <t>隊</t>
    </r>
    <r>
      <rPr>
        <sz val="12"/>
        <rFont val="Times New Roman"/>
        <family val="1"/>
        <charset val="1"/>
      </rPr>
      <t>)</t>
    </r>
  </si>
  <si>
    <r>
      <rPr>
        <sz val="11"/>
        <rFont val="Times New Roman"/>
        <family val="1"/>
        <charset val="1"/>
      </rPr>
      <t>(</t>
    </r>
    <r>
      <rPr>
        <sz val="11"/>
        <rFont val="標楷體"/>
        <family val="4"/>
        <charset val="136"/>
      </rPr>
      <t>人</t>
    </r>
    <r>
      <rPr>
        <sz val="11"/>
        <rFont val="Times New Roman"/>
        <family val="1"/>
        <charset val="1"/>
      </rPr>
      <t>)</t>
    </r>
  </si>
  <si>
    <r>
      <rPr>
        <sz val="12"/>
        <rFont val="Times New Roman"/>
        <family val="1"/>
        <charset val="1"/>
      </rPr>
      <t>(</t>
    </r>
    <r>
      <rPr>
        <sz val="12"/>
        <rFont val="標楷體"/>
        <family val="4"/>
        <charset val="136"/>
      </rPr>
      <t>期</t>
    </r>
    <r>
      <rPr>
        <sz val="12"/>
        <rFont val="Times New Roman"/>
        <family val="1"/>
        <charset val="1"/>
      </rPr>
      <t>)</t>
    </r>
  </si>
  <si>
    <r>
      <rPr>
        <sz val="10"/>
        <rFont val="Times New Roman"/>
        <family val="1"/>
        <charset val="1"/>
      </rPr>
      <t>(</t>
    </r>
    <r>
      <rPr>
        <sz val="10"/>
        <rFont val="標楷體"/>
        <family val="4"/>
        <charset val="136"/>
      </rPr>
      <t>受益人次</t>
    </r>
    <r>
      <rPr>
        <sz val="10"/>
        <rFont val="Times New Roman"/>
        <family val="1"/>
        <charset val="1"/>
      </rPr>
      <t>)</t>
    </r>
  </si>
  <si>
    <t>總    　計</t>
  </si>
  <si>
    <t>博愛</t>
  </si>
  <si>
    <t>旮祭來</t>
  </si>
  <si>
    <t>三民</t>
  </si>
  <si>
    <t>三仙</t>
  </si>
  <si>
    <t>忠孝</t>
  </si>
  <si>
    <t>八嗡嗡</t>
  </si>
  <si>
    <t>小馬</t>
  </si>
  <si>
    <t>信義</t>
  </si>
  <si>
    <t>中華民國  年  月  日編製</t>
  </si>
  <si>
    <t>主辦統計人員</t>
  </si>
  <si>
    <t>資料來源：依據各直轄市、縣（市）政府所報推行社區發展工作概況彙編。</t>
  </si>
  <si>
    <t>填表說明：本表編製2份，1份自存，1份送本部社會救助及社工司。</t>
  </si>
  <si>
    <t>編製機關</t>
  </si>
  <si>
    <t>臺東縣成功鎮</t>
  </si>
  <si>
    <t>年 報</t>
  </si>
  <si>
    <t>每年1月底前編報</t>
  </si>
  <si>
    <t>表　　號</t>
  </si>
  <si>
    <t>3311-04-01-3</t>
  </si>
  <si>
    <t>年　　　 報</t>
  </si>
  <si>
    <r>
      <rPr>
        <sz val="16"/>
        <color rgb="FFFF0000"/>
        <rFont val="標楷體"/>
        <family val="4"/>
        <charset val="136"/>
      </rPr>
      <t xml:space="preserve">臺東縣成功鎮 </t>
    </r>
    <r>
      <rPr>
        <sz val="16"/>
        <color rgb="FF000000"/>
        <rFont val="標楷體"/>
        <family val="4"/>
        <charset val="136"/>
      </rPr>
      <t>辦理調解業務概況</t>
    </r>
  </si>
  <si>
    <r>
      <rPr>
        <sz val="16"/>
        <color rgb="FFFF0000"/>
        <rFont val="標楷體"/>
        <family val="4"/>
        <charset val="136"/>
      </rPr>
      <t xml:space="preserve">臺東縣成功鎮 </t>
    </r>
    <r>
      <rPr>
        <sz val="16"/>
        <color rgb="FF000000"/>
        <rFont val="標楷體"/>
        <family val="4"/>
        <charset val="136"/>
      </rPr>
      <t>辦理調解業務概況(續)</t>
    </r>
  </si>
  <si>
    <r>
      <rPr>
        <sz val="12"/>
        <color rgb="FF000000"/>
        <rFont val="標楷體"/>
        <family val="4"/>
        <charset val="136"/>
      </rPr>
      <t xml:space="preserve">中 華 民 國 </t>
    </r>
    <r>
      <rPr>
        <b/>
        <sz val="9"/>
        <color rgb="FFC9211E"/>
        <rFont val="Times New Roman"/>
        <family val="1"/>
        <charset val="1"/>
      </rPr>
      <t>112</t>
    </r>
    <r>
      <rPr>
        <b/>
        <sz val="9"/>
        <color rgb="FFC9211E"/>
        <rFont val="標楷體"/>
        <family val="4"/>
        <charset val="136"/>
      </rPr>
      <t xml:space="preserve">　 </t>
    </r>
    <r>
      <rPr>
        <sz val="12"/>
        <color rgb="FF000000"/>
        <rFont val="標楷體"/>
        <family val="4"/>
        <charset val="136"/>
      </rPr>
      <t>年</t>
    </r>
  </si>
  <si>
    <t>單位：件</t>
  </si>
  <si>
    <r>
      <rPr>
        <sz val="12"/>
        <color rgb="FF000000"/>
        <rFont val="標楷體"/>
        <family val="4"/>
        <charset val="136"/>
      </rPr>
      <t xml:space="preserve">中 華 民 國 </t>
    </r>
    <r>
      <rPr>
        <b/>
        <sz val="9"/>
        <color rgb="FFC9211E"/>
        <rFont val="Times New Roman"/>
        <family val="1"/>
        <charset val="1"/>
      </rPr>
      <t>112</t>
    </r>
    <r>
      <rPr>
        <sz val="12"/>
        <color rgb="FF000000"/>
        <rFont val="標楷體"/>
        <family val="4"/>
        <charset val="136"/>
      </rPr>
      <t>　 年</t>
    </r>
  </si>
  <si>
    <t>鄉鎮市(區)
別</t>
  </si>
  <si>
    <t>結案件數總計</t>
  </si>
  <si>
    <t>民事結案件數</t>
  </si>
  <si>
    <t>刑事結案件數</t>
  </si>
  <si>
    <t>正在調解中未結案件數</t>
  </si>
  <si>
    <t>債權、債務</t>
  </si>
  <si>
    <t>物權</t>
  </si>
  <si>
    <t>親屬</t>
  </si>
  <si>
    <t>繼承</t>
  </si>
  <si>
    <t>商事</t>
  </si>
  <si>
    <t>營建工程</t>
  </si>
  <si>
    <t>其他</t>
  </si>
  <si>
    <t>妨害風化</t>
  </si>
  <si>
    <t>妨害婚姻及家庭</t>
  </si>
  <si>
    <t>傷害</t>
  </si>
  <si>
    <t>妨害自由名譽信用及秘密</t>
  </si>
  <si>
    <t>竊盜及侵占詐欺</t>
  </si>
  <si>
    <t>毀棄損壞</t>
  </si>
  <si>
    <t>計</t>
  </si>
  <si>
    <t>成立</t>
  </si>
  <si>
    <t>不成立</t>
  </si>
  <si>
    <t>總　計</t>
  </si>
  <si>
    <t>　臺東市</t>
  </si>
  <si>
    <t>　成功鎮</t>
  </si>
  <si>
    <t>機關長官</t>
  </si>
  <si>
    <r>
      <rPr>
        <sz val="12"/>
        <color rgb="FF000000"/>
        <rFont val="標楷體"/>
        <family val="4"/>
        <charset val="136"/>
      </rPr>
      <t>資料來源：</t>
    </r>
    <r>
      <rPr>
        <sz val="12"/>
        <color rgb="FFFF0000"/>
        <rFont val="標楷體"/>
        <family val="4"/>
        <charset val="136"/>
      </rPr>
      <t>本鎮公所依實際情況填報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</si>
  <si>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</si>
  <si>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r>
      <rPr>
        <sz val="12"/>
        <color rgb="FF000000"/>
        <rFont val="標楷體"/>
        <family val="4"/>
        <charset val="136"/>
      </rPr>
      <t>編製機關：</t>
    </r>
    <r>
      <rPr>
        <b/>
        <sz val="9"/>
        <color rgb="FFC9211E"/>
        <rFont val="標楷體"/>
        <family val="4"/>
        <charset val="136"/>
      </rPr>
      <t>臺東縣成功鎮公所</t>
    </r>
  </si>
  <si>
    <t>年報</t>
  </si>
  <si>
    <t>表號：3311-04-02-3</t>
  </si>
  <si>
    <r>
      <rPr>
        <sz val="16"/>
        <color rgb="FFFF0000"/>
        <rFont val="標楷體"/>
        <family val="4"/>
        <charset val="136"/>
      </rPr>
      <t>臺東縣成功鎮</t>
    </r>
    <r>
      <rPr>
        <sz val="16"/>
        <color rgb="FF000000"/>
        <rFont val="標楷體"/>
        <family val="4"/>
        <charset val="136"/>
      </rPr>
      <t>調解委員會組織概況</t>
    </r>
  </si>
  <si>
    <t xml:space="preserve">                 中華民國   112　   年</t>
  </si>
  <si>
    <t>單位：個；人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</si>
  <si>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</si>
  <si>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</si>
  <si>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</si>
  <si>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</si>
  <si>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</si>
  <si>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</si>
  <si>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</si>
  <si>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</si>
  <si>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</si>
  <si>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</si>
  <si>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</si>
  <si>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</si>
  <si>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</si>
  <si>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</si>
  <si>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</si>
  <si>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</si>
  <si>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Times New Roman"/>
        <family val="1"/>
        <charset val="1"/>
      </rPr>
      <t>(</t>
    </r>
    <r>
      <rPr>
        <sz val="12"/>
        <color rgb="FF000000"/>
        <rFont val="標楷體"/>
        <family val="4"/>
        <charset val="136"/>
      </rPr>
      <t>職</t>
    </r>
    <r>
      <rPr>
        <sz val="12"/>
        <color rgb="FF000000"/>
        <rFont val="Times New Roman"/>
        <family val="1"/>
        <charset val="1"/>
      </rPr>
      <t>)</t>
    </r>
  </si>
  <si>
    <t>國中</t>
  </si>
  <si>
    <r>
      <rPr>
        <sz val="12"/>
        <color rgb="FF000000"/>
        <rFont val="標楷體"/>
        <family val="4"/>
        <charset val="136"/>
      </rPr>
      <t>國小</t>
    </r>
    <r>
      <rPr>
        <sz val="12"/>
        <color rgb="FFFF0000"/>
        <rFont val="標楷體"/>
        <family val="4"/>
        <charset val="136"/>
      </rPr>
      <t>(含)以下</t>
    </r>
  </si>
  <si>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</si>
  <si>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</si>
  <si>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</si>
  <si>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</si>
  <si>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</si>
  <si>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</si>
  <si>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</si>
  <si>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</si>
  <si>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</si>
  <si>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
        <family val="1"/>
        <charset val="1"/>
      </rPr>
      <t>16</t>
    </r>
    <r>
      <rPr>
        <sz val="12"/>
        <color rgb="FF000000"/>
        <rFont val="標楷體"/>
        <family val="4"/>
        <charset val="136"/>
      </rPr>
      <t>年以上</t>
    </r>
  </si>
  <si>
    <t>備  註</t>
  </si>
  <si>
    <r>
      <rPr>
        <sz val="12"/>
        <color rgb="FF000000"/>
        <rFont val="標楷體"/>
        <family val="4"/>
        <charset val="136"/>
      </rPr>
      <t>資料來源：</t>
    </r>
    <r>
      <rPr>
        <sz val="12"/>
        <color rgb="FFFF0000"/>
        <rFont val="標楷體"/>
        <family val="4"/>
        <charset val="136"/>
      </rPr>
      <t>本成功鎮公所依實際情況填報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</si>
  <si>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本表編製3份，於完成會核程序並經機關長官核章後，1份送本成功鎮公所主計室、1份自存外，1份送縣府民政處</t>
    </r>
  </si>
  <si>
    <t>3311-04-03-3</t>
  </si>
  <si>
    <r>
      <rPr>
        <sz val="20"/>
        <color rgb="FFFF0000"/>
        <rFont val="標楷體"/>
        <family val="4"/>
        <charset val="136"/>
      </rPr>
      <t xml:space="preserve">臺 東 縣 成功鎮 </t>
    </r>
    <r>
      <rPr>
        <sz val="20"/>
        <color rgb="FF000000"/>
        <rFont val="標楷體"/>
        <family val="4"/>
        <charset val="136"/>
      </rPr>
      <t>辦 理 調 解 方 式 概 況</t>
    </r>
  </si>
  <si>
    <r>
      <rPr>
        <sz val="12"/>
        <color rgb="FF000000"/>
        <rFont val="標楷體"/>
        <family val="4"/>
        <charset val="136"/>
      </rPr>
      <t>　中華民國　</t>
    </r>
    <r>
      <rPr>
        <b/>
        <sz val="12"/>
        <color rgb="FFC9211E"/>
        <rFont val="新細明體"/>
        <family val="1"/>
        <charset val="136"/>
      </rPr>
      <t>112</t>
    </r>
    <r>
      <rPr>
        <sz val="12"/>
        <color rgb="FF000000"/>
        <rFont val="標楷體"/>
        <family val="4"/>
        <charset val="136"/>
      </rPr>
      <t>　　　年</t>
    </r>
  </si>
  <si>
    <t>單位：件;％</t>
  </si>
  <si>
    <t>鄉鎮市別</t>
  </si>
  <si>
    <t>調　　　　解　　　　方　　　　式</t>
  </si>
  <si>
    <t>協　同　調　解</t>
  </si>
  <si>
    <t>合　　計</t>
  </si>
  <si>
    <t>委 員 集 體 開 會 調 解</t>
  </si>
  <si>
    <t>委 員 獨 任 調 解</t>
  </si>
  <si>
    <r>
      <rPr>
        <sz val="12"/>
        <color rgb="FF000000"/>
        <rFont val="標楷體"/>
        <family val="4"/>
        <charset val="136"/>
      </rPr>
      <t xml:space="preserve">成立比率
</t>
    </r>
    <r>
      <rPr>
        <sz val="12"/>
        <color rgb="FF000000"/>
        <rFont val="Times New Roman"/>
        <family val="1"/>
        <charset val="1"/>
      </rPr>
      <t>(%)</t>
    </r>
  </si>
  <si>
    <t>總　　　計</t>
  </si>
  <si>
    <r>
      <rPr>
        <sz val="12"/>
        <color rgb="FF000000"/>
        <rFont val="標楷體"/>
        <family val="4"/>
        <charset val="136"/>
      </rPr>
      <t>資料來源：</t>
    </r>
    <r>
      <rPr>
        <sz val="12"/>
        <color rgb="FFFF0000"/>
        <rFont val="標楷體"/>
        <family val="4"/>
        <charset val="136"/>
      </rPr>
      <t xml:space="preserve">本鎮公所依實際情況填報
</t>
    </r>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</si>
  <si>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t>成功鎮公所</t>
  </si>
  <si>
    <t>每年終了後4個月內編報</t>
  </si>
  <si>
    <t>表號</t>
  </si>
  <si>
    <t>3312-04-01-2</t>
  </si>
  <si>
    <t>臺 東 縣 成 功 鎮 公 墓 設 施 概 況</t>
  </si>
  <si>
    <t>中華民國　112　年</t>
  </si>
  <si>
    <t>鄉鎮市區別</t>
  </si>
  <si>
    <t>公私立別</t>
  </si>
  <si>
    <t>總      計</t>
  </si>
  <si>
    <t>經　　規　　劃　　並　　啟　　用　　者</t>
  </si>
  <si>
    <t>未　經　規　劃　者</t>
  </si>
  <si>
    <t>年底處數</t>
  </si>
  <si>
    <r>
      <rPr>
        <sz val="12"/>
        <color rgb="FF000000"/>
        <rFont val="標楷體"/>
        <family val="4"/>
        <charset val="136"/>
      </rPr>
      <t xml:space="preserve">年底土地面積
</t>
    </r>
    <r>
      <rPr>
        <sz val="10"/>
        <color rgb="FF000000"/>
        <rFont val="標楷體"/>
        <family val="4"/>
        <charset val="136"/>
      </rPr>
      <t>(平方公尺)</t>
    </r>
  </si>
  <si>
    <r>
      <rPr>
        <sz val="12"/>
        <color rgb="FF000000"/>
        <rFont val="標楷體"/>
        <family val="4"/>
        <charset val="136"/>
      </rPr>
      <t xml:space="preserve">年底土
地面積
</t>
    </r>
    <r>
      <rPr>
        <sz val="10"/>
        <color rgb="FF000000"/>
        <rFont val="標楷體"/>
        <family val="4"/>
        <charset val="136"/>
      </rPr>
      <t>(平方公尺)</t>
    </r>
  </si>
  <si>
    <r>
      <rPr>
        <sz val="11"/>
        <color rgb="FF000000"/>
        <rFont val="標楷體"/>
        <family val="4"/>
        <charset val="136"/>
      </rPr>
      <t xml:space="preserve">年底已
使用面積
</t>
    </r>
    <r>
      <rPr>
        <sz val="10"/>
        <color rgb="FF000000"/>
        <rFont val="標楷體"/>
        <family val="4"/>
        <charset val="136"/>
      </rPr>
      <t>(平方公尺)</t>
    </r>
  </si>
  <si>
    <r>
      <rPr>
        <sz val="12"/>
        <color rgb="FF000000"/>
        <rFont val="標楷體"/>
        <family val="4"/>
        <charset val="136"/>
      </rPr>
      <t xml:space="preserve">年底未
使用面積
</t>
    </r>
    <r>
      <rPr>
        <sz val="10"/>
        <color rgb="FF000000"/>
        <rFont val="標楷體"/>
        <family val="4"/>
        <charset val="136"/>
      </rPr>
      <t>(平方公尺)</t>
    </r>
  </si>
  <si>
    <t>年底可使用墓基總數(座)</t>
  </si>
  <si>
    <t>年底已使用墓基總數(座)</t>
  </si>
  <si>
    <t>年底尚未使用墓基數(座)</t>
  </si>
  <si>
    <t>本年埋葬數</t>
  </si>
  <si>
    <t>本年遷出數</t>
  </si>
  <si>
    <t>開放中</t>
  </si>
  <si>
    <t>已停用</t>
  </si>
  <si>
    <t>本年墓基使用數(座)</t>
  </si>
  <si>
    <t>屍體數(具)</t>
  </si>
  <si>
    <t>骨灰數(個)</t>
  </si>
  <si>
    <t>骨骸數(個)</t>
  </si>
  <si>
    <t xml:space="preserve"> </t>
  </si>
  <si>
    <t>公立</t>
  </si>
  <si>
    <t>私立</t>
  </si>
  <si>
    <t>1.本鎮白守蓮公墓已完成遷葬並廢止，111年度報表總處數誤植為10處，已修正為9處。2.其中經規劃並啟用者僅有第九（小港）公墓，其它八處皆尚未經規劃。</t>
  </si>
  <si>
    <t>中華民國 113 年 3 月 8 日編製</t>
  </si>
  <si>
    <t>資料來源：依據各鄉鎮市區公所所報資料彙編。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</si>
  <si>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</si>
  <si>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</si>
  <si>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3312-04-02-2</t>
  </si>
  <si>
    <t>臺 東 縣 成 功 鎮 骨　灰　(骸)　存　放　設　施　概　況</t>
  </si>
  <si>
    <t>鄉鎮市
區別</t>
  </si>
  <si>
    <t>年底最大容量</t>
  </si>
  <si>
    <t>年底已使用量
（含本年納入數量）</t>
  </si>
  <si>
    <t>年底尚未使用量</t>
  </si>
  <si>
    <t>本年納入數量</t>
  </si>
  <si>
    <t>本年遷出數量</t>
  </si>
  <si>
    <t>合計
（位）</t>
  </si>
  <si>
    <t>骨骸
（位）</t>
  </si>
  <si>
    <t>骨灰
（位）</t>
  </si>
  <si>
    <t>1.本鎮孝思堂於112年度新增骨灰櫃位620位，骨骸櫃位4位。</t>
  </si>
  <si>
    <t>填表說明：本表編製2份，於完成會核程序並經機關長官核章後，1份送本府主計處(室)，1份自存外，應由網際網路上傳至內政部統計處資料庫。</t>
  </si>
  <si>
    <t>3312-04-03-2</t>
  </si>
  <si>
    <t>中華民國　　112　年</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</si>
  <si>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</si>
  <si>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</si>
  <si>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</si>
  <si>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</si>
  <si>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</si>
  <si>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</si>
  <si>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</si>
  <si>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</si>
  <si>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</si>
  <si>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</si>
  <si>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</si>
  <si>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</si>
  <si>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</si>
  <si>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</si>
  <si>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</si>
  <si>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</si>
  <si>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</si>
  <si>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t>
  </si>
  <si>
    <t>111年收費公墓數為誤植為7座，112年修正為9座。除白守蓮公墓外，其餘8座仍屬有收費公墓。</t>
  </si>
  <si>
    <t xml:space="preserve">          2.本年環保葬件數、本年殯葬設施違反殯葬法規處分件數係指公、私立殯葬管理業務均為統計範圍。</t>
  </si>
  <si>
    <t>3312-04-04-2</t>
  </si>
  <si>
    <t>臺 東 縣 成 功 鎮 殯 儀 館 設 施 概 況</t>
  </si>
  <si>
    <t>中華民國　112　　年</t>
  </si>
  <si>
    <t>公私
立別</t>
  </si>
  <si>
    <t>年底殯儀館數（處）</t>
  </si>
  <si>
    <t>年底土地面積
（平方公尺)</t>
  </si>
  <si>
    <t>年底總樓地板面積
（平方公尺）</t>
  </si>
  <si>
    <t>年底禮廳數
（間）</t>
  </si>
  <si>
    <t>年底屍體冷凍室
最大容量（具）</t>
  </si>
  <si>
    <t>本年殯殮數
（具）</t>
  </si>
  <si>
    <t xml:space="preserve">     審核</t>
  </si>
  <si>
    <t xml:space="preserve">       業務主管人員</t>
  </si>
  <si>
    <t xml:space="preserve">       主辦統計人員</t>
  </si>
  <si>
    <t/>
  </si>
  <si>
    <t>電子信箱：ck0275@ck.taitung.gov.tw</t>
    <phoneticPr fontId="57" type="noConversion"/>
  </si>
  <si>
    <t>聯絡人：李庭瑞</t>
    <phoneticPr fontId="57" type="noConversion"/>
  </si>
  <si>
    <t>公 開 類</t>
    <phoneticPr fontId="57" type="noConversion"/>
  </si>
  <si>
    <t>編製機關</t>
    <phoneticPr fontId="57" type="noConversion"/>
  </si>
  <si>
    <t>成功鎮公所</t>
    <phoneticPr fontId="57" type="noConversion"/>
  </si>
  <si>
    <t>季  報</t>
    <phoneticPr fontId="57" type="noConversion"/>
  </si>
  <si>
    <t>公文規定期限內編報</t>
    <phoneticPr fontId="57" type="noConversion"/>
  </si>
  <si>
    <t>表號</t>
    <phoneticPr fontId="57" type="noConversion"/>
  </si>
  <si>
    <t>2522-14-05-3</t>
    <phoneticPr fontId="57" type="noConversion"/>
  </si>
  <si>
    <t>成功鎮 停車位概況－區內路外身心障礙專用停車位</t>
    <phoneticPr fontId="57" type="noConversion"/>
  </si>
  <si>
    <t>中華民國113年1季底</t>
    <phoneticPr fontId="57" type="noConversion"/>
  </si>
  <si>
    <t>項目別</t>
    <phoneticPr fontId="57" type="noConversion"/>
  </si>
  <si>
    <t>合計</t>
    <phoneticPr fontId="57" type="noConversion"/>
  </si>
  <si>
    <t>公有</t>
    <phoneticPr fontId="57" type="noConversion"/>
  </si>
  <si>
    <t>私有</t>
    <phoneticPr fontId="57" type="noConversion"/>
  </si>
  <si>
    <t>小計</t>
    <phoneticPr fontId="57" type="noConversion"/>
  </si>
  <si>
    <t>收費</t>
    <phoneticPr fontId="57" type="noConversion"/>
  </si>
  <si>
    <t>不收費</t>
    <phoneticPr fontId="57" type="noConversion"/>
  </si>
  <si>
    <t>小型車</t>
    <phoneticPr fontId="57" type="noConversion"/>
  </si>
  <si>
    <t>機車</t>
    <phoneticPr fontId="57" type="noConversion"/>
  </si>
  <si>
    <t>填表</t>
    <phoneticPr fontId="57" type="noConversion"/>
  </si>
  <si>
    <t>審核</t>
    <phoneticPr fontId="57" type="noConversion"/>
  </si>
  <si>
    <t>主辦業務人員</t>
    <phoneticPr fontId="57" type="noConversion"/>
  </si>
  <si>
    <t>機關長官</t>
    <phoneticPr fontId="57" type="noConversion"/>
  </si>
  <si>
    <t>主辦統(會)計人員</t>
    <phoneticPr fontId="57" type="noConversion"/>
  </si>
  <si>
    <t>中華民國113年4月8日編製</t>
    <phoneticPr fontId="94" type="noConversion"/>
  </si>
  <si>
    <t>資料來源：成功鎮公所</t>
    <phoneticPr fontId="57" type="noConversion"/>
  </si>
  <si>
    <t>填表說明：1.本表編製送臺東縣政府(交通及觀光發展處-交通事務科)。</t>
    <phoneticPr fontId="57" type="noConversion"/>
  </si>
  <si>
    <t xml:space="preserve">          2.本表資料不含各省(縣)級風景遊樂區停車位。</t>
    <phoneticPr fontId="57"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</si>
  <si>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</si>
  <si>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t>2522-14-06-3</t>
    <phoneticPr fontId="57" type="noConversion"/>
  </si>
  <si>
    <t>成功鎮 停車位概況－區外路外身心障礙專用停車位</t>
    <phoneticPr fontId="57" type="noConversion"/>
  </si>
  <si>
    <r>
      <t>填表說明：</t>
    </r>
    <r>
      <rPr>
        <sz val="12"/>
        <rFont val="Times New Roman"/>
        <family val="1"/>
      </rPr>
      <t>1.</t>
    </r>
    <r>
      <rPr>
        <sz val="12"/>
        <rFont val="標楷體"/>
        <family val="4"/>
        <charset val="136"/>
      </rPr>
      <t>本表編製送臺東縣政府</t>
    </r>
    <r>
      <rPr>
        <sz val="12"/>
        <rFont val="Times New Roman"/>
        <family val="1"/>
      </rPr>
      <t>(</t>
    </r>
    <r>
      <rPr>
        <sz val="12"/>
        <rFont val="標楷體"/>
        <family val="4"/>
        <charset val="136"/>
      </rPr>
      <t>交通及觀光發展處-交通事務科</t>
    </r>
    <r>
      <rPr>
        <sz val="12"/>
        <rFont val="Times New Roman"/>
        <family val="1"/>
      </rPr>
      <t>)</t>
    </r>
    <r>
      <rPr>
        <sz val="12"/>
        <rFont val="標楷體"/>
        <family val="4"/>
        <charset val="136"/>
      </rPr>
      <t>。</t>
    </r>
    <phoneticPr fontId="57" type="noConversion"/>
  </si>
  <si>
    <r>
      <t xml:space="preserve">                    </t>
    </r>
    <r>
      <rPr>
        <sz val="12"/>
        <rFont val="標楷體"/>
        <family val="4"/>
        <charset val="136"/>
      </rPr>
      <t>2.本表資料不含各省(縣)級風景遊樂區停車位。</t>
    </r>
    <phoneticPr fontId="57" type="noConversion"/>
  </si>
  <si>
    <t>2522-14-01-3</t>
    <phoneticPr fontId="57" type="noConversion"/>
  </si>
  <si>
    <r>
      <rPr>
        <u/>
        <sz val="16"/>
        <rFont val="標楷體"/>
        <family val="4"/>
        <charset val="136"/>
      </rPr>
      <t>成功鎮</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內</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r>
      <rPr>
        <sz val="16"/>
        <rFont val="Times New Roman"/>
        <family val="1"/>
      </rPr>
      <t xml:space="preserve"> </t>
    </r>
    <phoneticPr fontId="57" type="noConversion"/>
  </si>
  <si>
    <t>單位：車位</t>
    <phoneticPr fontId="57" type="noConversion"/>
  </si>
  <si>
    <t>項   目</t>
    <phoneticPr fontId="57" type="noConversion"/>
  </si>
  <si>
    <t>總 計</t>
    <phoneticPr fontId="57" type="noConversion"/>
  </si>
  <si>
    <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</si>
  <si>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t>私 有 路 外 停 車 位</t>
    <phoneticPr fontId="57" type="noConversion"/>
  </si>
  <si>
    <t>合 計</t>
    <phoneticPr fontId="57" type="noConversion"/>
  </si>
  <si>
    <r>
      <t>收</t>
    </r>
    <r>
      <rPr>
        <sz val="12"/>
        <rFont val="Times New Roman"/>
        <family val="1"/>
      </rPr>
      <t xml:space="preserve">          </t>
    </r>
    <r>
      <rPr>
        <sz val="12"/>
        <rFont val="標楷體"/>
        <family val="4"/>
        <charset val="136"/>
      </rPr>
      <t>費</t>
    </r>
    <phoneticPr fontId="57" type="noConversion"/>
  </si>
  <si>
    <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</si>
  <si>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t>收</t>
    </r>
    <r>
      <rPr>
        <sz val="12"/>
        <rFont val="Times New Roman"/>
        <family val="1"/>
      </rPr>
      <t xml:space="preserve">           </t>
    </r>
    <r>
      <rPr>
        <sz val="12"/>
        <rFont val="標楷體"/>
        <family val="4"/>
        <charset val="136"/>
      </rPr>
      <t>費</t>
    </r>
    <phoneticPr fontId="57" type="noConversion"/>
  </si>
  <si>
    <t>平面</t>
    <phoneticPr fontId="57" type="noConversion"/>
  </si>
  <si>
    <t>立體</t>
    <phoneticPr fontId="57" type="noConversion"/>
  </si>
  <si>
    <t>總    計</t>
    <phoneticPr fontId="57" type="noConversion"/>
  </si>
  <si>
    <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</si>
  <si>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</si>
  <si>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t>機   車</t>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</si>
  <si>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</si>
  <si>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.本表資料不含各省(縣)級風景遊樂區停車位。</t>
    </r>
    <phoneticPr fontId="57" type="noConversion"/>
  </si>
  <si>
    <r>
      <t>季</t>
    </r>
    <r>
      <rPr>
        <sz val="14"/>
        <rFont val="Times New Roman"/>
        <family val="1"/>
      </rPr>
      <t xml:space="preserve">  </t>
    </r>
    <r>
      <rPr>
        <sz val="14"/>
        <rFont val="標楷體"/>
        <family val="4"/>
        <charset val="136"/>
      </rPr>
      <t>報</t>
    </r>
    <phoneticPr fontId="57" type="noConversion"/>
  </si>
  <si>
    <t>2522-14-03-3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</si>
  <si>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t>
    </r>
    <r>
      <rPr>
        <sz val="16"/>
        <rFont val="Times New Roman"/>
        <family val="1"/>
      </rPr>
      <t xml:space="preserve"> </t>
    </r>
    <r>
      <rPr>
        <sz val="16"/>
        <rFont val="標楷體"/>
        <family val="4"/>
        <charset val="136"/>
      </rPr>
      <t>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外</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phoneticPr fontId="57" type="noConversion"/>
  </si>
  <si>
    <t>中華民國113年第1季底</t>
    <phoneticPr fontId="57" type="noConversion"/>
  </si>
  <si>
    <r>
      <t>項</t>
    </r>
    <r>
      <rPr>
        <sz val="12"/>
        <rFont val="Times New Roman"/>
        <family val="1"/>
      </rPr>
      <t xml:space="preserve">   </t>
    </r>
    <r>
      <rPr>
        <sz val="12"/>
        <rFont val="標楷體"/>
        <family val="4"/>
        <charset val="136"/>
      </rPr>
      <t>目</t>
    </r>
    <phoneticPr fontId="57" type="noConversion"/>
  </si>
  <si>
    <r>
      <t>總</t>
    </r>
    <r>
      <rPr>
        <sz val="12"/>
        <rFont val="Times New Roman"/>
        <family val="1"/>
      </rPr>
      <t xml:space="preserve"> </t>
    </r>
    <r>
      <rPr>
        <sz val="12"/>
        <rFont val="標楷體"/>
        <family val="4"/>
        <charset val="136"/>
      </rPr>
      <t>計</t>
    </r>
    <phoneticPr fontId="57" type="noConversion"/>
  </si>
  <si>
    <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</si>
  <si>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t>合</t>
    </r>
    <r>
      <rPr>
        <sz val="12"/>
        <rFont val="Times New Roman"/>
        <family val="1"/>
      </rPr>
      <t xml:space="preserve"> </t>
    </r>
    <r>
      <rPr>
        <sz val="12"/>
        <rFont val="標楷體"/>
        <family val="4"/>
        <charset val="136"/>
      </rPr>
      <t>計</t>
    </r>
    <phoneticPr fontId="57" type="noConversion"/>
  </si>
  <si>
    <r>
      <t>總</t>
    </r>
    <r>
      <rPr>
        <sz val="12"/>
        <rFont val="Times New Roman"/>
        <family val="1"/>
      </rPr>
      <t xml:space="preserve">    </t>
    </r>
    <r>
      <rPr>
        <sz val="12"/>
        <rFont val="標楷體"/>
        <family val="4"/>
        <charset val="136"/>
      </rPr>
      <t>計</t>
    </r>
    <phoneticPr fontId="57" type="noConversion"/>
  </si>
  <si>
    <r>
      <t>機</t>
    </r>
    <r>
      <rPr>
        <sz val="12"/>
        <rFont val="Times New Roman"/>
        <family val="1"/>
      </rPr>
      <t xml:space="preserve">   </t>
    </r>
    <r>
      <rPr>
        <sz val="12"/>
        <rFont val="標楷體"/>
        <family val="4"/>
        <charset val="136"/>
      </rPr>
      <t>車</t>
    </r>
    <phoneticPr fontId="57" type="noConversion"/>
  </si>
  <si>
    <r>
      <t>主辦統</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</si>
  <si>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</si>
  <si>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</si>
  <si>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2522-14-04-3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</si>
  <si>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況－路</t>
    </r>
    <r>
      <rPr>
        <sz val="16"/>
        <rFont val="Times New Roman"/>
        <family val="1"/>
      </rPr>
      <t xml:space="preserve">  </t>
    </r>
    <r>
      <rPr>
        <sz val="16"/>
        <rFont val="標楷體"/>
        <family val="4"/>
        <charset val="136"/>
      </rPr>
      <t>邊</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phoneticPr fontId="57" type="noConversion"/>
  </si>
  <si>
    <r>
      <t>項</t>
    </r>
    <r>
      <rPr>
        <sz val="12"/>
        <rFont val="Times New Roman"/>
        <family val="1"/>
      </rPr>
      <t xml:space="preserve">     </t>
    </r>
    <r>
      <rPr>
        <sz val="12"/>
        <rFont val="標楷體"/>
        <family val="4"/>
        <charset val="136"/>
      </rPr>
      <t>目</t>
    </r>
    <phoneticPr fontId="57" type="noConversion"/>
  </si>
  <si>
    <t>總計</t>
    <phoneticPr fontId="57" type="noConversion"/>
  </si>
  <si>
    <t>都市計畫區內</t>
    <phoneticPr fontId="57" type="noConversion"/>
  </si>
  <si>
    <t>都市計畫區外</t>
    <phoneticPr fontId="57" type="noConversion"/>
  </si>
  <si>
    <t>計時</t>
    <phoneticPr fontId="57" type="noConversion"/>
  </si>
  <si>
    <t>計次</t>
    <phoneticPr fontId="57" type="noConversion"/>
  </si>
  <si>
    <r>
      <t>合</t>
    </r>
    <r>
      <rPr>
        <sz val="12"/>
        <rFont val="Times New Roman"/>
        <family val="1"/>
      </rPr>
      <t xml:space="preserve">    </t>
    </r>
    <r>
      <rPr>
        <sz val="12"/>
        <rFont val="標楷體"/>
        <family val="4"/>
        <charset val="136"/>
      </rPr>
      <t>計</t>
    </r>
    <phoneticPr fontId="57"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</si>
  <si>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</si>
  <si>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r>
      <rPr>
        <sz val="14"/>
        <rFont val="標楷體"/>
        <family val="4"/>
        <charset val="136"/>
      </rPr>
      <t>編製機關</t>
    </r>
    <phoneticPr fontId="57" type="noConversion"/>
  </si>
  <si>
    <r>
      <rPr>
        <sz val="14"/>
        <rFont val="標楷體"/>
        <family val="4"/>
        <charset val="136"/>
      </rPr>
      <t>季</t>
    </r>
    <r>
      <rPr>
        <sz val="14"/>
        <rFont val="Times New Roman"/>
        <family val="1"/>
      </rPr>
      <t xml:space="preserve">  </t>
    </r>
    <r>
      <rPr>
        <sz val="14"/>
        <rFont val="標楷體"/>
        <family val="4"/>
        <charset val="136"/>
      </rPr>
      <t>報</t>
    </r>
    <phoneticPr fontId="57" type="noConversion"/>
  </si>
  <si>
    <r>
      <rPr>
        <sz val="14"/>
        <rFont val="標楷體"/>
        <family val="4"/>
        <charset val="136"/>
      </rPr>
      <t>表</t>
    </r>
    <r>
      <rPr>
        <sz val="14"/>
        <rFont val="Times New Roman"/>
        <family val="1"/>
      </rPr>
      <t xml:space="preserve">    </t>
    </r>
    <r>
      <rPr>
        <sz val="14"/>
        <rFont val="標楷體"/>
        <family val="4"/>
        <charset val="136"/>
      </rPr>
      <t>號</t>
    </r>
    <phoneticPr fontId="57" type="noConversion"/>
  </si>
  <si>
    <t>2522-14-08-3</t>
    <phoneticPr fontId="57" type="noConversion"/>
  </si>
  <si>
    <r>
      <rPr>
        <sz val="16"/>
        <rFont val="標楷體"/>
        <family val="4"/>
        <charset val="136"/>
      </rPr>
      <t>成功鎮</t>
    </r>
    <r>
      <rPr>
        <sz val="16"/>
        <rFont val="Times New Roman"/>
        <family val="1"/>
      </rPr>
      <t xml:space="preserve"> </t>
    </r>
    <r>
      <rPr>
        <sz val="16"/>
        <rFont val="標楷體"/>
        <family val="4"/>
        <charset val="136"/>
      </rPr>
      <t>停車位概況－區內路外電動車專用停車位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</si>
  <si>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1"/>
      </rPr>
      <t xml:space="preserve">     </t>
    </r>
    <r>
      <rPr>
        <sz val="14"/>
        <rFont val="標楷體"/>
        <family val="4"/>
        <charset val="136"/>
      </rPr>
      <t>年第</t>
    </r>
    <r>
      <rPr>
        <sz val="14"/>
        <rFont val="Times New Roman"/>
        <family val="1"/>
      </rPr>
      <t xml:space="preserve">    </t>
    </r>
    <r>
      <rPr>
        <sz val="14"/>
        <rFont val="標楷體"/>
        <family val="4"/>
        <charset val="136"/>
      </rPr>
      <t>季底</t>
    </r>
    <phoneticPr fontId="57" type="noConversion"/>
  </si>
  <si>
    <r>
      <rPr>
        <sz val="12"/>
        <rFont val="標楷體"/>
        <family val="4"/>
        <charset val="136"/>
      </rPr>
      <t>項</t>
    </r>
    <r>
      <rPr>
        <sz val="12"/>
        <rFont val="Times New Roman"/>
        <family val="1"/>
      </rPr>
      <t xml:space="preserve">   </t>
    </r>
    <r>
      <rPr>
        <sz val="12"/>
        <rFont val="標楷體"/>
        <family val="4"/>
        <charset val="136"/>
      </rPr>
      <t>目</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</si>
  <si>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</si>
  <si>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</si>
  <si>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</si>
  <si>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合</t>
    </r>
    <r>
      <rPr>
        <sz val="12"/>
        <rFont val="Times New Roman"/>
        <family val="1"/>
      </rPr>
      <t xml:space="preserve"> </t>
    </r>
    <r>
      <rPr>
        <sz val="12"/>
        <rFont val="標楷體"/>
        <family val="4"/>
        <charset val="136"/>
      </rPr>
      <t>計</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</si>
  <si>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</si>
  <si>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</si>
  <si>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</si>
  <si>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</si>
  <si>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</si>
  <si>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</si>
  <si>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機</t>
    </r>
    <r>
      <rPr>
        <sz val="12"/>
        <rFont val="Times New Roman"/>
        <family val="1"/>
      </rPr>
      <t xml:space="preserve">   </t>
    </r>
    <r>
      <rPr>
        <sz val="12"/>
        <rFont val="標楷體"/>
        <family val="4"/>
        <charset val="136"/>
      </rPr>
      <t>車</t>
    </r>
    <phoneticPr fontId="57" type="noConversion"/>
  </si>
  <si>
    <t>業務主管人員</t>
    <phoneticPr fontId="57" type="noConversion"/>
  </si>
  <si>
    <t>主辦統計人員</t>
    <phoneticPr fontId="57" type="noConversion"/>
  </si>
  <si>
    <t>中華民國113年4月8日編製</t>
    <phoneticPr fontId="57" type="noConversion"/>
  </si>
  <si>
    <r>
      <rPr>
        <sz val="14"/>
        <rFont val="標楷體"/>
        <family val="4"/>
        <charset val="136"/>
      </rPr>
      <t>表號</t>
    </r>
    <phoneticPr fontId="57" type="noConversion"/>
  </si>
  <si>
    <t>2522-14-09-3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</si>
  <si>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停車位概況－區外路外電動車專用停車位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</si>
  <si>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4"/>
      </rPr>
      <t>113</t>
    </r>
    <r>
      <rPr>
        <sz val="14"/>
        <rFont val="標楷體"/>
        <family val="4"/>
        <charset val="136"/>
      </rPr>
      <t>年第</t>
    </r>
    <r>
      <rPr>
        <sz val="14"/>
        <rFont val="Times New Roman"/>
        <family val="4"/>
      </rPr>
      <t>1</t>
    </r>
    <r>
      <rPr>
        <sz val="14"/>
        <rFont val="標楷體"/>
        <family val="4"/>
        <charset val="136"/>
      </rPr>
      <t>季底</t>
    </r>
    <phoneticPr fontId="57" type="noConversion"/>
  </si>
  <si>
    <r>
      <rPr>
        <sz val="12"/>
        <rFont val="標楷體"/>
        <family val="4"/>
        <charset val="136"/>
      </rPr>
      <t>填表</t>
    </r>
    <phoneticPr fontId="57" type="noConversion"/>
  </si>
  <si>
    <r>
      <rPr>
        <sz val="12"/>
        <rFont val="標楷體"/>
        <family val="4"/>
        <charset val="136"/>
      </rPr>
      <t>審核</t>
    </r>
    <phoneticPr fontId="57" type="noConversion"/>
  </si>
  <si>
    <r>
      <rPr>
        <sz val="12"/>
        <rFont val="標楷體"/>
        <family val="4"/>
        <charset val="136"/>
      </rPr>
      <t>機關長官</t>
    </r>
    <phoneticPr fontId="57" type="noConversion"/>
  </si>
  <si>
    <r>
      <rPr>
        <sz val="12"/>
        <rFont val="標楷體"/>
        <family val="4"/>
        <charset val="136"/>
      </rPr>
      <t>主辦統計人員</t>
    </r>
    <phoneticPr fontId="57" type="noConversion"/>
  </si>
  <si>
    <t>2522-14-07-3</t>
    <phoneticPr fontId="57" type="noConversion"/>
  </si>
  <si>
    <t>成功鎮 停車位概況－路邊身心障礙專用停車位</t>
    <phoneticPr fontId="57" type="noConversion"/>
  </si>
  <si>
    <t>計畫區內</t>
    <phoneticPr fontId="57" type="noConversion"/>
  </si>
  <si>
    <t>計畫區外</t>
    <phoneticPr fontId="57" type="noConversion"/>
  </si>
  <si>
    <t>(113年第一季)</t>
    <phoneticPr fontId="57" type="noConversion"/>
  </si>
  <si>
    <t>2522-14-10-3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</si>
  <si>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停車位概況－路邊電動車專用停車位</t>
    </r>
    <r>
      <rPr>
        <sz val="16"/>
        <rFont val="Times New Roman"/>
        <family val="1"/>
      </rPr>
      <t xml:space="preserve"> </t>
    </r>
    <phoneticPr fontId="57" type="noConversion"/>
  </si>
  <si>
    <r>
      <rPr>
        <sz val="12"/>
        <rFont val="標楷體"/>
        <family val="4"/>
        <charset val="136"/>
      </rPr>
      <t>業務主管人員</t>
    </r>
    <phoneticPr fontId="57"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</si>
  <si>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</si>
  <si>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填表　　　　　　　　　　審核　　　　　　　　　　業務主管人員　　　　　　　　　　主辦統計人員　　　　　　　　　　機關首長　　　　　　　　　　
資料來源：根據本鄉(鎮、市)公庫收入及支出資料編製。　　　　　　　　　　　　　　　　　　　　　　　中華民國  113 年  05  月  08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</si>
  <si>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特別統籌</t>
  </si>
  <si>
    <t>季報</t>
    <phoneticPr fontId="34" type="noConversion"/>
  </si>
  <si>
    <t>每季終了後1個月內編送</t>
    <phoneticPr fontId="94" type="noConversion"/>
  </si>
  <si>
    <t>臺東縣成功鄉鎮獨居老人服務概況</t>
    <phoneticPr fontId="94" type="noConversion"/>
  </si>
  <si>
    <r>
      <t>中華民國　113 年第　1 季</t>
    </r>
    <r>
      <rPr>
        <sz val="11"/>
        <rFont val="Times New Roman"/>
        <family val="1"/>
      </rPr>
      <t>(</t>
    </r>
    <r>
      <rPr>
        <sz val="11"/>
        <rFont val="標楷體"/>
        <family val="4"/>
        <charset val="136"/>
      </rPr>
      <t>　1月至　3月</t>
    </r>
    <r>
      <rPr>
        <sz val="11"/>
        <rFont val="Times New Roman"/>
        <family val="1"/>
      </rPr>
      <t xml:space="preserve">)                                                                             </t>
    </r>
    <phoneticPr fontId="108" type="noConversion"/>
  </si>
  <si>
    <t>單位:人、人次</t>
    <phoneticPr fontId="57"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</si>
  <si>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10" type="noConversion"/>
  </si>
  <si>
    <r>
      <rPr>
        <u/>
        <sz val="12"/>
        <color rgb="FFFF0000"/>
        <rFont val="標楷體"/>
        <family val="4"/>
        <charset val="136"/>
      </rPr>
      <t>期底</t>
    </r>
    <r>
      <rPr>
        <sz val="12"/>
        <rFont val="標楷體"/>
        <family val="4"/>
        <charset val="136"/>
      </rPr>
      <t>具原住民身分
獨居老人人數</t>
    </r>
    <phoneticPr fontId="3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</si>
  <si>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10"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</si>
  <si>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10" type="noConversion"/>
  </si>
  <si>
    <t>本期轉介長期照顧人數 (人)</t>
    <phoneticPr fontId="110" type="noConversion"/>
  </si>
  <si>
    <t>總     計</t>
    <phoneticPr fontId="94"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</si>
  <si>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94"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</si>
  <si>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10" type="noConversion"/>
  </si>
  <si>
    <t>總計</t>
    <phoneticPr fontId="94"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</si>
  <si>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94"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</si>
  <si>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10" type="noConversion"/>
  </si>
  <si>
    <t>總計</t>
    <phoneticPr fontId="110" type="noConversion"/>
  </si>
  <si>
    <t>關懷訪視</t>
    <phoneticPr fontId="57" type="noConversion"/>
  </si>
  <si>
    <t>電話問安</t>
    <phoneticPr fontId="110" type="noConversion"/>
  </si>
  <si>
    <t>就醫協助</t>
    <phoneticPr fontId="110" type="noConversion"/>
  </si>
  <si>
    <t>生活協助</t>
    <phoneticPr fontId="110" type="noConversion"/>
  </si>
  <si>
    <t>合計</t>
    <phoneticPr fontId="94" type="noConversion"/>
  </si>
  <si>
    <t>男</t>
    <phoneticPr fontId="94" type="noConversion"/>
  </si>
  <si>
    <t>女</t>
    <phoneticPr fontId="94" type="noConversion"/>
  </si>
  <si>
    <t>男</t>
    <phoneticPr fontId="57" type="noConversion"/>
  </si>
  <si>
    <t>女</t>
    <phoneticPr fontId="57" type="noConversion"/>
  </si>
  <si>
    <t>成功鎮</t>
    <phoneticPr fontId="57" type="noConversion"/>
  </si>
  <si>
    <t>65～69歲</t>
  </si>
  <si>
    <t>70～74歲</t>
  </si>
  <si>
    <t>75～79歲</t>
  </si>
  <si>
    <t>80～84歲</t>
  </si>
  <si>
    <t>85歲以上</t>
  </si>
  <si>
    <t>業務主管人員</t>
    <phoneticPr fontId="94" type="noConversion"/>
  </si>
  <si>
    <t>機關首長</t>
    <phoneticPr fontId="35" type="noConversion"/>
  </si>
  <si>
    <t>中華民國 113年4月2日編製</t>
    <phoneticPr fontId="57" type="noConversion"/>
  </si>
  <si>
    <r>
      <t>資料來源：</t>
    </r>
    <r>
      <rPr>
        <u/>
        <sz val="12"/>
        <color rgb="FFFF0000"/>
        <rFont val="標楷體"/>
        <family val="4"/>
        <charset val="136"/>
      </rPr>
      <t>依據本公所所報獨居老人服務概況資料彙編。</t>
    </r>
    <phoneticPr fontId="110" type="noConversion"/>
  </si>
  <si>
    <t>填表說明：本表編製3份，1份送臺東縣政府社會處，1份送主計室，1份自存。</t>
    <phoneticPr fontId="34" type="noConversion"/>
  </si>
  <si>
    <t>直轄市、縣(市)政府</t>
  </si>
  <si>
    <t>3312-04-05-2</t>
  </si>
  <si>
    <t>臺 東 縣 成 功 鎮 火 化 場 設 施 概 況</t>
    <phoneticPr fontId="94" type="noConversion"/>
  </si>
  <si>
    <t>年底火化場數
（處）</t>
  </si>
  <si>
    <t>年底土地面積
(平方公尺)</t>
  </si>
  <si>
    <t>年底每日最大處理量
（具）</t>
  </si>
  <si>
    <t>年底火化爐數
（座）</t>
  </si>
  <si>
    <t>本年火化數
（具）</t>
  </si>
  <si>
    <t>性別不詳</t>
  </si>
  <si>
    <r>
      <t>合</t>
    </r>
    <r>
      <rPr>
        <sz val="14"/>
        <color rgb="FF000000"/>
        <rFont val="標楷體"/>
        <family val="4"/>
        <charset val="136"/>
      </rPr>
      <t>計</t>
    </r>
  </si>
  <si>
    <t xml:space="preserve">    審核</t>
  </si>
  <si>
    <t>填表說明：本表編製2份，於完成會核程序並經機關長官核章後，1份送本府主計處，1份自存外，應由網際網路上傳至內政部統計處資料庫。</t>
  </si>
  <si>
    <t>臺東縣成功鎮資源回收成果統計</t>
    <phoneticPr fontId="57" type="noConversion"/>
  </si>
  <si>
    <t>「臺東縣成功鎮一般垃圾及廚餘清理狀況」統計資料背景說明</t>
    <phoneticPr fontId="57" type="noConversion"/>
  </si>
  <si>
    <t xml:space="preserve"> 公　開　類 </t>
  </si>
  <si>
    <t>臺東縣成功鎮公所清潔隊</t>
    <phoneticPr fontId="57" type="noConversion"/>
  </si>
  <si>
    <t xml:space="preserve"> 月　　　報 </t>
    <phoneticPr fontId="94" type="noConversion"/>
  </si>
  <si>
    <t xml:space="preserve">期間終了15日內編報 </t>
    <phoneticPr fontId="94" type="noConversion"/>
  </si>
  <si>
    <t>表　　號</t>
    <phoneticPr fontId="57" type="noConversion"/>
  </si>
  <si>
    <t>1135-01-03-3</t>
    <phoneticPr fontId="57" type="noConversion"/>
  </si>
  <si>
    <r>
      <t xml:space="preserve"> 臺東縣成功鎮</t>
    </r>
    <r>
      <rPr>
        <b/>
        <sz val="26"/>
        <color indexed="10"/>
        <rFont val="標楷體"/>
        <family val="4"/>
        <charset val="136"/>
      </rPr>
      <t>一般垃圾及廚餘</t>
    </r>
    <r>
      <rPr>
        <b/>
        <sz val="26"/>
        <rFont val="標楷體"/>
        <family val="4"/>
        <charset val="136"/>
      </rPr>
      <t>清理狀況</t>
    </r>
    <phoneticPr fontId="94" type="noConversion"/>
  </si>
  <si>
    <r>
      <t xml:space="preserve"> 中華民國　113　年　1　月                           </t>
    </r>
    <r>
      <rPr>
        <sz val="12"/>
        <rFont val="標楷體"/>
        <family val="4"/>
        <charset val="136"/>
      </rPr>
      <t>單位：公噸</t>
    </r>
    <phoneticPr fontId="94" type="noConversion"/>
  </si>
  <si>
    <t>項  目  別</t>
    <phoneticPr fontId="57" type="noConversion"/>
  </si>
  <si>
    <t>一般垃圾</t>
    <phoneticPr fontId="57" type="noConversion"/>
  </si>
  <si>
    <t>廚　　餘</t>
    <phoneticPr fontId="57" type="noConversion"/>
  </si>
  <si>
    <t>事業員工
生活垃圾</t>
    <phoneticPr fontId="57" type="noConversion"/>
  </si>
  <si>
    <t>非例行性
排出垃圾</t>
    <phoneticPr fontId="94" type="noConversion"/>
  </si>
  <si>
    <t>產生量</t>
    <phoneticPr fontId="57" type="noConversion"/>
  </si>
  <si>
    <r>
      <rPr>
        <sz val="14"/>
        <color indexed="10"/>
        <rFont val="標楷體"/>
        <family val="4"/>
        <charset val="136"/>
      </rPr>
      <t>總</t>
    </r>
    <r>
      <rPr>
        <sz val="14"/>
        <rFont val="標楷體"/>
        <family val="4"/>
        <charset val="136"/>
      </rPr>
      <t>計</t>
    </r>
    <phoneticPr fontId="57" type="noConversion"/>
  </si>
  <si>
    <t>環保單位自行清運</t>
    <phoneticPr fontId="94" type="noConversion"/>
  </si>
  <si>
    <t>環保單位委託清運</t>
    <phoneticPr fontId="57" type="noConversion"/>
  </si>
  <si>
    <t>公私處所自行或委託清運</t>
    <phoneticPr fontId="94" type="noConversion"/>
  </si>
  <si>
    <t>處理量</t>
    <phoneticPr fontId="57" type="noConversion"/>
  </si>
  <si>
    <t>　　本月產生垃圾</t>
    <phoneticPr fontId="57" type="noConversion"/>
  </si>
  <si>
    <t>　　過去暫存垃圾</t>
    <phoneticPr fontId="57" type="noConversion"/>
  </si>
  <si>
    <t>焚化</t>
    <phoneticPr fontId="94" type="noConversion"/>
  </si>
  <si>
    <t>計</t>
    <phoneticPr fontId="57" type="noConversion"/>
  </si>
  <si>
    <t>本月產生垃圾</t>
    <phoneticPr fontId="57" type="noConversion"/>
  </si>
  <si>
    <t>過去暫存垃圾</t>
    <phoneticPr fontId="57" type="noConversion"/>
  </si>
  <si>
    <t>衛生掩埋</t>
    <phoneticPr fontId="94" type="noConversion"/>
  </si>
  <si>
    <t>回收再利用</t>
    <phoneticPr fontId="94" type="noConversion"/>
  </si>
  <si>
    <t>堆  肥</t>
    <phoneticPr fontId="57" type="noConversion"/>
  </si>
  <si>
    <t>養  豬</t>
    <phoneticPr fontId="57" type="noConversion"/>
  </si>
  <si>
    <t>其他廚餘再利用</t>
    <phoneticPr fontId="57" type="noConversion"/>
  </si>
  <si>
    <t>其他</t>
    <phoneticPr fontId="94" type="noConversion"/>
  </si>
  <si>
    <t xml:space="preserve">本月新增暫存量                    </t>
    <phoneticPr fontId="57" type="noConversion"/>
  </si>
  <si>
    <t>(暫存於成功鎮都歷掩埋場)</t>
    <phoneticPr fontId="57" type="noConversion"/>
  </si>
  <si>
    <t>其他非公務報表填報項目</t>
    <phoneticPr fontId="57" type="noConversion"/>
  </si>
  <si>
    <t>掩埋場活化量</t>
    <phoneticPr fontId="57" type="noConversion"/>
  </si>
  <si>
    <t>海灘(漂)垃圾焚化量</t>
    <phoneticPr fontId="57" type="noConversion"/>
  </si>
  <si>
    <t>海灘(漂)垃圾掩埋量</t>
    <phoneticPr fontId="57" type="noConversion"/>
  </si>
  <si>
    <t>　　　 　審核</t>
    <phoneticPr fontId="57" type="noConversion"/>
  </si>
  <si>
    <t>　　　　　　　　   　業務主管人員</t>
    <phoneticPr fontId="57" type="noConversion"/>
  </si>
  <si>
    <t>　　　　　      　   　機關首長</t>
    <phoneticPr fontId="57" type="noConversion"/>
  </si>
  <si>
    <t xml:space="preserve"> 主計審核人員</t>
    <phoneticPr fontId="57" type="noConversion"/>
  </si>
  <si>
    <t>　　　　　　　　   　主辦統計人員</t>
    <phoneticPr fontId="57" type="noConversion"/>
  </si>
  <si>
    <t>中華民國 113 年 2 月 5 日編製</t>
    <phoneticPr fontId="57"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</si>
  <si>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57" type="noConversion"/>
  </si>
  <si>
    <t>填表說明：本表編製1式3份，於完成會核程序並經機關長官核章後，1份送會計單位，1份自存，1份送臺東縣環境保護局。</t>
    <phoneticPr fontId="57" type="noConversion"/>
  </si>
  <si>
    <r>
      <t xml:space="preserve"> 中華民國　113　年　2　月                           </t>
    </r>
    <r>
      <rPr>
        <sz val="12"/>
        <rFont val="標楷體"/>
        <family val="4"/>
        <charset val="136"/>
      </rPr>
      <t>單位：公噸</t>
    </r>
    <phoneticPr fontId="94" type="noConversion"/>
  </si>
  <si>
    <t>中華民國 113 年 3 月 8 日編製</t>
    <phoneticPr fontId="57" type="noConversion"/>
  </si>
  <si>
    <r>
      <t xml:space="preserve"> 中華民國　113　年　3　月                           </t>
    </r>
    <r>
      <rPr>
        <sz val="12"/>
        <rFont val="標楷體"/>
        <family val="4"/>
        <charset val="136"/>
      </rPr>
      <t>單位：公噸</t>
    </r>
    <phoneticPr fontId="94" type="noConversion"/>
  </si>
  <si>
    <t>中華民國 113 年 4 月 8 日編製</t>
    <phoneticPr fontId="57" type="noConversion"/>
  </si>
  <si>
    <t xml:space="preserve">                臺東縣 成功鎮 公所執行機關資源回收成果報告月報表(109.01修正)</t>
    <phoneticPr fontId="57" type="noConversion"/>
  </si>
  <si>
    <r>
      <t>中華民國</t>
    </r>
    <r>
      <rPr>
        <sz val="20"/>
        <rFont val="Times New Roman"/>
        <family val="1"/>
      </rPr>
      <t xml:space="preserve">   113   </t>
    </r>
    <r>
      <rPr>
        <sz val="20"/>
        <rFont val="標楷體"/>
        <family val="4"/>
        <charset val="136"/>
      </rPr>
      <t>年 01月</t>
    </r>
    <phoneticPr fontId="95" type="noConversion"/>
  </si>
  <si>
    <t>單位：公斤</t>
    <phoneticPr fontId="57" type="noConversion"/>
  </si>
  <si>
    <t>第一頁</t>
    <phoneticPr fontId="126" type="noConversion"/>
  </si>
  <si>
    <t>112年12月  成功鎮公所資源回收成果報告月報</t>
    <phoneticPr fontId="126" type="noConversion"/>
  </si>
  <si>
    <t>第二頁</t>
    <phoneticPr fontId="126" type="noConversion"/>
  </si>
  <si>
    <t>回收單位別</t>
  </si>
  <si>
    <t>總　　計</t>
  </si>
  <si>
    <t>紙 類</t>
  </si>
  <si>
    <t>紙容器</t>
  </si>
  <si>
    <t>鋁箔包</t>
  </si>
  <si>
    <t>鋁容器</t>
  </si>
  <si>
    <t>鐵容器</t>
  </si>
  <si>
    <t>其他金屬製品</t>
  </si>
  <si>
    <t>塑膠
容器</t>
    <phoneticPr fontId="126" type="noConversion"/>
  </si>
  <si>
    <t>包裝用發泡塑膠</t>
  </si>
  <si>
    <t>其他
塑膠製品</t>
    <phoneticPr fontId="126" type="noConversion"/>
  </si>
  <si>
    <t>輪 胎</t>
  </si>
  <si>
    <t>玻璃
容器
-透明</t>
    <phoneticPr fontId="126" type="noConversion"/>
  </si>
  <si>
    <t>玻璃
容器
-褐色</t>
    <phoneticPr fontId="126" type="noConversion"/>
  </si>
  <si>
    <t>玻璃
容器
-綠色</t>
    <phoneticPr fontId="126" type="noConversion"/>
  </si>
  <si>
    <r>
      <t>玻璃容器-雜色</t>
    </r>
    <r>
      <rPr>
        <sz val="12"/>
        <color rgb="FF333333"/>
        <rFont val="標楷體"/>
        <family val="4"/>
        <charset val="136"/>
      </rPr>
      <t>(不分色)</t>
    </r>
    <phoneticPr fontId="126" type="noConversion"/>
  </si>
  <si>
    <t>其他玻璃製品</t>
  </si>
  <si>
    <t>照明
光源</t>
    <phoneticPr fontId="126" type="noConversion"/>
  </si>
  <si>
    <t>乾電池</t>
  </si>
  <si>
    <t>鉛蓄
電池</t>
    <phoneticPr fontId="126" type="noConversion"/>
  </si>
  <si>
    <t>家 電</t>
  </si>
  <si>
    <t>資訊
物品</t>
    <phoneticPr fontId="126" type="noConversion"/>
  </si>
  <si>
    <t>光碟片</t>
  </si>
  <si>
    <t>行動
電話
(含充
電器)</t>
    <phoneticPr fontId="126" type="noConversion"/>
  </si>
  <si>
    <t>農藥容器及特殊環境用藥容器</t>
  </si>
  <si>
    <t>舊衣類</t>
  </si>
  <si>
    <t>食用油</t>
  </si>
  <si>
    <t>廢塑
膠袋</t>
    <phoneticPr fontId="126" type="noConversion"/>
  </si>
  <si>
    <t>其 他</t>
  </si>
  <si>
    <t>塑膠容器
小計</t>
    <phoneticPr fontId="126" type="noConversion"/>
  </si>
  <si>
    <t>塑膠容器</t>
    <phoneticPr fontId="126" type="noConversion"/>
  </si>
  <si>
    <t>寶特瓶</t>
    <phoneticPr fontId="126" type="noConversion"/>
  </si>
  <si>
    <t>PS
容器</t>
    <phoneticPr fontId="126" type="noConversion"/>
  </si>
  <si>
    <t>PVC
容器</t>
    <phoneticPr fontId="126" type="noConversion"/>
  </si>
  <si>
    <t>電風扇
(台)</t>
    <phoneticPr fontId="126" type="noConversion"/>
  </si>
  <si>
    <t>電冰箱
(台)</t>
    <phoneticPr fontId="126" type="noConversion"/>
  </si>
  <si>
    <t>電視機
(台)</t>
    <phoneticPr fontId="126" type="noConversion"/>
  </si>
  <si>
    <t>洗衣機
(台)</t>
    <phoneticPr fontId="126" type="noConversion"/>
  </si>
  <si>
    <t>冷暖氣機
(台)</t>
    <phoneticPr fontId="126" type="noConversion"/>
  </si>
  <si>
    <t>筆電
平板
(台)</t>
    <phoneticPr fontId="126" type="noConversion"/>
  </si>
  <si>
    <t>鍵盤
(台)</t>
    <phoneticPr fontId="126" type="noConversion"/>
  </si>
  <si>
    <t>主機
(台)</t>
    <phoneticPr fontId="126" type="noConversion"/>
  </si>
  <si>
    <t>顯示器(台)</t>
    <phoneticPr fontId="126" type="noConversion"/>
  </si>
  <si>
    <t>總　　計</t>
    <phoneticPr fontId="57" type="noConversion"/>
  </si>
  <si>
    <t>清潔隊小計</t>
    <phoneticPr fontId="57" type="noConversion"/>
  </si>
  <si>
    <t>清潔隊自行回收量</t>
    <phoneticPr fontId="57" type="noConversion"/>
  </si>
  <si>
    <t>列冊個體業者回收量</t>
  </si>
  <si>
    <t>社區小計</t>
    <phoneticPr fontId="57" type="noConversion"/>
  </si>
  <si>
    <t>源坤</t>
    <phoneticPr fontId="126" type="noConversion"/>
  </si>
  <si>
    <t>旺進發</t>
    <phoneticPr fontId="126" type="noConversion"/>
  </si>
  <si>
    <t>瑞興</t>
    <phoneticPr fontId="126" type="noConversion"/>
  </si>
  <si>
    <t>宏曜</t>
    <phoneticPr fontId="126" type="noConversion"/>
  </si>
  <si>
    <t>學校小計</t>
    <phoneticPr fontId="57" type="noConversion"/>
  </si>
  <si>
    <t>成功國小</t>
    <phoneticPr fontId="126" type="noConversion"/>
  </si>
  <si>
    <t>新港國中</t>
    <phoneticPr fontId="126" type="noConversion"/>
  </si>
  <si>
    <t>成功商水</t>
    <phoneticPr fontId="126" type="noConversion"/>
  </si>
  <si>
    <t>機關團體小計</t>
    <phoneticPr fontId="57" type="noConversion"/>
  </si>
  <si>
    <t>東管處</t>
    <phoneticPr fontId="126" type="noConversion"/>
  </si>
  <si>
    <t>慈濟</t>
    <phoneticPr fontId="126" type="noConversion"/>
  </si>
  <si>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57" type="noConversion"/>
  </si>
  <si>
    <t>填表人</t>
    <phoneticPr fontId="95" type="noConversion"/>
  </si>
  <si>
    <t>單位主管</t>
    <phoneticPr fontId="95" type="noConversion"/>
  </si>
  <si>
    <t>會計單位</t>
    <phoneticPr fontId="95" type="noConversion"/>
  </si>
  <si>
    <t>機關長官</t>
    <phoneticPr fontId="95" type="noConversion"/>
  </si>
  <si>
    <r>
      <t>中華民國  113  年 02 月 07</t>
    </r>
    <r>
      <rPr>
        <sz val="16"/>
        <color rgb="FFFF0000"/>
        <rFont val="標楷體"/>
        <family val="4"/>
        <charset val="136"/>
      </rPr>
      <t xml:space="preserve"> </t>
    </r>
    <r>
      <rPr>
        <sz val="16"/>
        <rFont val="標楷體"/>
        <family val="4"/>
        <charset val="136"/>
      </rPr>
      <t>日 編製</t>
    </r>
    <phoneticPr fontId="57" type="noConversion"/>
  </si>
  <si>
    <t>聯絡電話：089-853922</t>
    <phoneticPr fontId="95" type="noConversion"/>
  </si>
  <si>
    <r>
      <t>中華民國</t>
    </r>
    <r>
      <rPr>
        <sz val="20"/>
        <rFont val="Times New Roman"/>
        <family val="1"/>
      </rPr>
      <t xml:space="preserve">   113   </t>
    </r>
    <r>
      <rPr>
        <sz val="20"/>
        <rFont val="標楷體"/>
        <family val="4"/>
        <charset val="136"/>
      </rPr>
      <t>年 02月</t>
    </r>
    <phoneticPr fontId="95" type="noConversion"/>
  </si>
  <si>
    <t>列冊業者配合回收量</t>
    <phoneticPr fontId="126" type="noConversion"/>
  </si>
  <si>
    <r>
      <t>中華民國  113  年 03 月 08</t>
    </r>
    <r>
      <rPr>
        <sz val="16"/>
        <color rgb="FFFF0000"/>
        <rFont val="標楷體"/>
        <family val="4"/>
        <charset val="136"/>
      </rPr>
      <t xml:space="preserve"> </t>
    </r>
    <r>
      <rPr>
        <sz val="16"/>
        <rFont val="標楷體"/>
        <family val="4"/>
        <charset val="136"/>
      </rPr>
      <t>日 編製</t>
    </r>
    <phoneticPr fontId="57" type="noConversion"/>
  </si>
  <si>
    <r>
      <t>中華民國</t>
    </r>
    <r>
      <rPr>
        <sz val="20"/>
        <rFont val="Times New Roman"/>
        <family val="1"/>
      </rPr>
      <t xml:space="preserve">   113   </t>
    </r>
    <r>
      <rPr>
        <sz val="20"/>
        <rFont val="標楷體"/>
        <family val="4"/>
        <charset val="136"/>
      </rPr>
      <t>年 03月</t>
    </r>
    <phoneticPr fontId="95" type="noConversion"/>
  </si>
  <si>
    <t>113年03月  成功鎮公所資源回收成果報告月報</t>
    <phoneticPr fontId="126" type="noConversion"/>
  </si>
  <si>
    <t>清潔隊自行回收量-1</t>
    <phoneticPr fontId="57" type="noConversion"/>
  </si>
  <si>
    <t>清潔隊自行回收量-2</t>
    <phoneticPr fontId="126" type="noConversion"/>
  </si>
  <si>
    <r>
      <t>中華民國  113  年 04 月 08</t>
    </r>
    <r>
      <rPr>
        <sz val="16"/>
        <color rgb="FFFF0000"/>
        <rFont val="標楷體"/>
        <family val="4"/>
        <charset val="136"/>
      </rPr>
      <t xml:space="preserve"> </t>
    </r>
    <r>
      <rPr>
        <sz val="16"/>
        <rFont val="標楷體"/>
        <family val="4"/>
        <charset val="136"/>
      </rPr>
      <t>日 編製</t>
    </r>
    <phoneticPr fontId="57" type="noConversion"/>
  </si>
  <si>
    <t>填表　　　　　　　　　　審核　　　　　　　　　　業務主管人員　　　　　　　　　　主辦統計人員　　　　　　　　　　機關首長　　　　　　　　　　
資料來源：根據本鄉(鎮、市)公庫收入及支出資料編製。　　　　　　　　　　　　　　　　　　　　　　　中華民國  113 年  07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</si>
  <si>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臺東縣</t>
    </r>
    <r>
      <rPr>
        <sz val="14"/>
        <color indexed="10"/>
        <rFont val="標楷體"/>
        <family val="4"/>
        <charset val="136"/>
      </rPr>
      <t>成公鎮</t>
    </r>
    <r>
      <rPr>
        <sz val="14"/>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</si>
  <si>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日內編送</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</si>
  <si>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停車位概況－都市計畫區內路外</t>
    </r>
    <phoneticPr fontId="57" type="noConversion"/>
  </si>
  <si>
    <t>中華民國113年2季底</t>
    <phoneticPr fontId="57" type="noConversion"/>
  </si>
  <si>
    <t>公  有  路  外  停  車  位</t>
    <phoneticPr fontId="57" type="noConversion"/>
  </si>
  <si>
    <t>收          費</t>
    <phoneticPr fontId="57" type="noConversion"/>
  </si>
  <si>
    <t>不          收          費</t>
    <phoneticPr fontId="57" type="noConversion"/>
  </si>
  <si>
    <t>收           費</t>
    <phoneticPr fontId="57" type="noConversion"/>
  </si>
  <si>
    <t>大 型 車</t>
    <phoneticPr fontId="57" type="noConversion"/>
  </si>
  <si>
    <t>小 型 車</t>
    <phoneticPr fontId="57" type="noConversion"/>
  </si>
  <si>
    <t>中華民國113年6月20日編製</t>
    <phoneticPr fontId="94" type="noConversion"/>
  </si>
  <si>
    <r>
      <t>資料來源：</t>
    </r>
    <r>
      <rPr>
        <sz val="12"/>
        <color indexed="8"/>
        <rFont val="標楷體"/>
        <family val="4"/>
        <charset val="136"/>
      </rPr>
      <t>根據本所業務登記資料彙編。</t>
    </r>
    <phoneticPr fontId="57"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</si>
  <si>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7" type="noConversion"/>
  </si>
  <si>
    <t xml:space="preserve">                    2.本表資料包含身心障礙專用停車位。</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</si>
  <si>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</si>
  <si>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2"/>
        <color indexed="10"/>
        <rFont val="標楷體"/>
        <family val="4"/>
        <charset val="136"/>
      </rPr>
      <t>成功鎮</t>
    </r>
    <r>
      <rPr>
        <sz val="12"/>
        <color indexed="8"/>
        <rFont val="標楷體"/>
        <family val="4"/>
        <charset val="136"/>
      </rPr>
      <t>公所</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</si>
  <si>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停車位概況－都市計畫區外路外</t>
    </r>
    <phoneticPr fontId="57" type="noConversion"/>
  </si>
  <si>
    <t>中華民國113年第2季底</t>
    <phoneticPr fontId="57" type="noConversion"/>
  </si>
  <si>
    <t>資料來源：根據本所業務登記資料彙編。</t>
    <phoneticPr fontId="57" type="noConversion"/>
  </si>
  <si>
    <r>
      <rPr>
        <sz val="10"/>
        <color indexed="8"/>
        <rFont val="標楷體"/>
        <family val="4"/>
        <charset val="136"/>
      </rPr>
      <t>臺東縣</t>
    </r>
    <r>
      <rPr>
        <sz val="10"/>
        <color indexed="10"/>
        <rFont val="標楷體"/>
        <family val="4"/>
        <charset val="136"/>
      </rPr>
      <t>成功</t>
    </r>
    <r>
      <rPr>
        <sz val="10"/>
        <color indexed="10"/>
        <rFont val="標楷體"/>
        <family val="4"/>
        <charset val="136"/>
      </rPr>
      <t>鎮</t>
    </r>
    <r>
      <rPr>
        <sz val="10"/>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</si>
  <si>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日內編報</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</si>
  <si>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停車位概況－路邊停車位</t>
    </r>
    <phoneticPr fontId="57" type="noConversion"/>
  </si>
  <si>
    <t>項     目</t>
    <phoneticPr fontId="57" type="noConversion"/>
  </si>
  <si>
    <r>
      <t>收</t>
    </r>
    <r>
      <rPr>
        <sz val="12"/>
        <color indexed="10"/>
        <rFont val="標楷體"/>
        <family val="4"/>
        <charset val="136"/>
      </rPr>
      <t xml:space="preserve">          費</t>
    </r>
    <phoneticPr fontId="57" type="noConversion"/>
  </si>
  <si>
    <t>合    計</t>
    <phoneticPr fontId="57" type="noConversion"/>
  </si>
  <si>
    <t>中華民國113年6月20日編製</t>
    <phoneticPr fontId="57" type="noConversion"/>
  </si>
  <si>
    <r>
      <t>填表說明：1.本表編製3份，1份送本所主計室，1份送</t>
    </r>
    <r>
      <rPr>
        <sz val="12"/>
        <color indexed="10"/>
        <rFont val="標楷體"/>
        <family val="4"/>
        <charset val="136"/>
      </rPr>
      <t>臺東縣政府(交通及觀光發展處-交通事務科)</t>
    </r>
    <r>
      <rPr>
        <sz val="12"/>
        <rFont val="標楷體"/>
        <family val="4"/>
        <charset val="136"/>
      </rPr>
      <t xml:space="preserve">，1份自存。                                  </t>
    </r>
    <r>
      <rPr>
        <sz val="12"/>
        <color indexed="10"/>
        <rFont val="標楷體"/>
        <family val="4"/>
        <charset val="136"/>
      </rPr>
      <t/>
    </r>
    <phoneticPr fontId="57" type="noConversion"/>
  </si>
  <si>
    <t xml:space="preserve">          2.本表資料包含身心障礙專用停車位。      </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</si>
  <si>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</si>
  <si>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停車位概況－區內路外身心障礙者專用停車位</t>
    </r>
    <phoneticPr fontId="57" type="noConversion"/>
  </si>
  <si>
    <t>中華民國 113年第2季底</t>
    <phoneticPr fontId="57" type="noConversion"/>
  </si>
  <si>
    <r>
      <t>填表說明：1.本表編製3份，於完成會核程序並經機關首長核章後， 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</si>
  <si>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</si>
  <si>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成功鎮</t>
    </r>
    <r>
      <rPr>
        <sz val="14"/>
        <color indexed="8"/>
        <rFont val="標楷體"/>
        <family val="4"/>
        <charset val="136"/>
      </rPr>
      <t>公所</t>
    </r>
    <phoneticPr fontId="57" type="noConversion"/>
  </si>
  <si>
    <r>
      <t>臺東縣</t>
    </r>
    <r>
      <rPr>
        <b/>
        <sz val="18"/>
        <color indexed="10"/>
        <rFont val="標楷體"/>
        <family val="4"/>
        <charset val="136"/>
      </rPr>
      <t>成功鎮</t>
    </r>
    <r>
      <rPr>
        <b/>
        <sz val="18"/>
        <color indexed="8"/>
        <rFont val="標楷體"/>
        <family val="4"/>
        <charset val="136"/>
      </rPr>
      <t>停車位概況－區外路外身心障礙者專用停車位</t>
    </r>
    <phoneticPr fontId="57" type="noConversion"/>
  </si>
  <si>
    <r>
      <t>填表說明：1.本表編製3份，於完成會核程序並經機關首長核章後，1份送主計室，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</si>
  <si>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</si>
  <si>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t>
    </r>
    <r>
      <rPr>
        <sz val="14"/>
        <color indexed="10"/>
        <rFont val="標楷體"/>
        <family val="4"/>
        <charset val="136"/>
      </rPr>
      <t>鎮</t>
    </r>
    <r>
      <rPr>
        <sz val="14"/>
        <color indexed="8"/>
        <rFont val="標楷體"/>
        <family val="4"/>
        <charset val="136"/>
      </rPr>
      <t>公所</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</si>
  <si>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停車位概況－路邊身心障礙者專用停車位</t>
    </r>
    <phoneticPr fontId="57" type="noConversion"/>
  </si>
  <si>
    <r>
      <t>臺東縣</t>
    </r>
    <r>
      <rPr>
        <sz val="12"/>
        <color rgb="FFFF0000"/>
        <rFont val="標楷體"/>
        <family val="4"/>
        <charset val="136"/>
      </rPr>
      <t>成功鎮</t>
    </r>
    <r>
      <rPr>
        <sz val="12"/>
        <color theme="1"/>
        <rFont val="標楷體"/>
        <family val="4"/>
        <charset val="136"/>
      </rPr>
      <t>公所</t>
    </r>
    <phoneticPr fontId="57" type="noConversion"/>
  </si>
  <si>
    <r>
      <t>每季終了</t>
    </r>
    <r>
      <rPr>
        <sz val="14"/>
        <color rgb="FFFF0000"/>
        <rFont val="標楷體"/>
        <family val="4"/>
        <charset val="136"/>
      </rPr>
      <t>10</t>
    </r>
    <r>
      <rPr>
        <sz val="14"/>
        <rFont val="標楷體"/>
        <family val="4"/>
        <charset val="136"/>
      </rPr>
      <t>日內編報</t>
    </r>
    <phoneticPr fontId="57" type="noConversion"/>
  </si>
  <si>
    <t>表    號</t>
    <phoneticPr fontId="57" type="noConversion"/>
  </si>
  <si>
    <r>
      <t>臺東縣</t>
    </r>
    <r>
      <rPr>
        <b/>
        <sz val="16"/>
        <color rgb="FFFF0000"/>
        <rFont val="標楷體"/>
        <family val="4"/>
        <charset val="136"/>
      </rPr>
      <t>成功鎮</t>
    </r>
    <r>
      <rPr>
        <b/>
        <sz val="16"/>
        <color theme="1"/>
        <rFont val="標楷體"/>
        <family val="4"/>
        <charset val="136"/>
      </rPr>
      <t xml:space="preserve">停車位概況－區內路外電動車專用停車位 </t>
    </r>
    <phoneticPr fontId="57" type="noConversion"/>
  </si>
  <si>
    <t>資料來源：依據本所業務資料彙編。</t>
    <phoneticPr fontId="57" type="noConversion"/>
  </si>
  <si>
    <r>
      <t>填表說明：1.本表編製一式三份，一份送本所主計室，一份自存，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</si>
  <si>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rgb="FFFF0000"/>
        <rFont val="標楷體"/>
        <family val="4"/>
        <charset val="136"/>
      </rPr>
      <t>不含</t>
    </r>
    <r>
      <rPr>
        <sz val="12"/>
        <rFont val="標楷體"/>
        <family val="4"/>
        <charset val="136"/>
      </rPr>
      <t>各省(縣)級風景遊樂區停車位。</t>
    </r>
    <phoneticPr fontId="57" type="noConversion"/>
  </si>
  <si>
    <r>
      <t>臺東縣</t>
    </r>
    <r>
      <rPr>
        <b/>
        <sz val="16"/>
        <color rgb="FFFF0000"/>
        <rFont val="標楷體"/>
        <family val="4"/>
        <charset val="136"/>
      </rPr>
      <t>成功鎮</t>
    </r>
    <r>
      <rPr>
        <b/>
        <sz val="16"/>
        <color theme="1"/>
        <rFont val="標楷體"/>
        <family val="4"/>
        <charset val="136"/>
      </rPr>
      <t xml:space="preserve">停車位概況－區外路外電動車專用停車位 </t>
    </r>
    <phoneticPr fontId="57" type="noConversion"/>
  </si>
  <si>
    <r>
      <t>填表說明：1.本表編製一式三份，一份送本所主計室，一份自存，
           一份送</t>
    </r>
    <r>
      <rPr>
        <sz val="12"/>
        <color rgb="FFFF0000"/>
        <rFont val="標楷體"/>
        <family val="4"/>
        <charset val="136"/>
      </rPr>
      <t>臺東縣政府(交通及觀光發展處-交通事務科)。</t>
    </r>
    <phoneticPr fontId="57" type="noConversion"/>
  </si>
  <si>
    <r>
      <t>臺東縣</t>
    </r>
    <r>
      <rPr>
        <b/>
        <sz val="16"/>
        <color rgb="FFFF0000"/>
        <rFont val="標楷體"/>
        <family val="4"/>
        <charset val="136"/>
      </rPr>
      <t>成功鎮</t>
    </r>
    <r>
      <rPr>
        <b/>
        <sz val="16"/>
        <color theme="1"/>
        <rFont val="標楷體"/>
        <family val="4"/>
        <charset val="136"/>
      </rPr>
      <t>停</t>
    </r>
    <r>
      <rPr>
        <b/>
        <sz val="16"/>
        <color indexed="8"/>
        <rFont val="標楷體"/>
        <family val="4"/>
        <charset val="136"/>
      </rPr>
      <t xml:space="preserve">車位概況－路邊電動車專用停車位 </t>
    </r>
    <phoneticPr fontId="57" type="noConversion"/>
  </si>
  <si>
    <t xml:space="preserve">資料來源：依據本所業務資料彙編。                                          </t>
    <phoneticPr fontId="57" type="noConversion"/>
  </si>
  <si>
    <r>
      <t>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 xml:space="preserve">。                  </t>
    </r>
    <phoneticPr fontId="57" type="noConversion"/>
  </si>
  <si>
    <t xml:space="preserve">      2.本表資料不含各省(縣)級風景遊樂區停車位。</t>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</si>
</sst>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176" formatCode="_-* #,##0.00_-;\-* #,##0.00_-;_-* \-??_-;_-@_-"/>
    <numFmt numFmtId="177" formatCode="_(* #,##0.00_);_(* \(#,##0.00\);_(* \-??_);_(@_)"/>
    <numFmt numFmtId="178" formatCode="\ #,##0.00\ ;\-#,##0.00\ ;\-00\ ;\ @\ "/>
    <numFmt numFmtId="179" formatCode="_-\$* #,##0.00_-;&quot;-$&quot;* #,##0.00_-;_-\$* \-??_-;_-@_-"/>
    <numFmt numFmtId="180" formatCode="\$#,##0_);[Red]&quot;($&quot;#,##0\)"/>
    <numFmt numFmtId="181" formatCode="m&quot;月&quot;d&quot;日&quot;"/>
    <numFmt numFmtId="182" formatCode="m&quot;月&quot;d&quot;日&quot;;@"/>
    <numFmt numFmtId="183" formatCode="##,###,##0;\-##,###,##0;&quot;        －&quot;"/>
    <numFmt numFmtId="184" formatCode="###,###,##0;\-###,###,##0;&quot;         －&quot;"/>
    <numFmt numFmtId="185" formatCode="0.00_ "/>
    <numFmt numFmtId="186" formatCode="_(* #,##0_);_(* \(#,##0\);_(* \-_);_(@_)"/>
    <numFmt numFmtId="187" formatCode="_-* #,##0_-;\-* #,##0_-;_-* \-_-;_-@_-"/>
    <numFmt numFmtId="188" formatCode="* #,##0;\(* \(#,##0\);\ * &quot;- &quot;;\ @\ "/>
    <numFmt numFmtId="189" formatCode="#,##0;\-#,##0;&quot;－&quot;"/>
    <numFmt numFmtId="190" formatCode="#,##0.0000;\-#,##0.0000;&quot;－&quot;"/>
    <numFmt numFmtId="191" formatCode="* #,##0;\(* \(#,##0\);* &quot;- &quot;;@\ "/>
    <numFmt numFmtId="192" formatCode="#,##0\ "/>
    <numFmt numFmtId="193" formatCode="##,##0;\-##,##0;&quot;    －&quot;"/>
    <numFmt numFmtId="194" formatCode="##,##0"/>
    <numFmt numFmtId="195" formatCode="_(* #,##0_);_(* \(#,##0\);_(* &quot;-&quot;_);_(@_)"/>
    <numFmt numFmtId="196" formatCode="#,##0;&quot;(&quot;0&quot;)&quot;;&quot;- &quot;;@&quot; &quot;"/>
    <numFmt numFmtId="197" formatCode="#,##0.000_);\(#,##0.000\)"/>
    <numFmt numFmtId="198" formatCode="#,##0_ "/>
    <numFmt numFmtId="199" formatCode="#,##0_);\(#,##0\)"/>
    <numFmt numFmtId="200" formatCode="0_)"/>
  </numFmts>
  <fonts count="153">
    <font>
      <sz val="12"/>
      <color rgb="FF000000"/>
      <name val="新細明體"/>
      <family val="1"/>
      <charset val="136"/>
    </font>
    <font>
      <sz val="12"/>
      <color rgb="FFFFFFFF"/>
      <name val="新細明體"/>
      <family val="1"/>
      <charset val="136"/>
    </font>
    <font>
      <sz val="12"/>
      <name val="新細明體"/>
      <family val="1"/>
      <charset val="136"/>
    </font>
    <font>
      <sz val="9"/>
      <color rgb="FF000000"/>
      <name val="Times New Roman"/>
      <family val="1"/>
      <charset val="1"/>
    </font>
    <font>
      <sz val="12"/>
      <color rgb="FF000000"/>
      <name val="新細明體"/>
      <family val="2"/>
      <charset val="136"/>
    </font>
    <font>
      <sz val="9"/>
      <color rgb="FF000000"/>
      <name val="微軟正黑體"/>
      <family val="2"/>
      <charset val="136"/>
    </font>
    <font>
      <sz val="9"/>
      <name val="Times New Roman"/>
      <family val="1"/>
      <charset val="1"/>
    </font>
    <font>
      <sz val="12"/>
      <color rgb="FF000000"/>
      <name val="新細明體"/>
      <family val="2"/>
      <charset val="1"/>
    </font>
    <font>
      <sz val="12"/>
      <color rgb="FF000000"/>
      <name val="Courier New"/>
      <family val="3"/>
      <charset val="1"/>
    </font>
    <font>
      <sz val="12"/>
      <name val="Times New Roman"/>
      <family val="1"/>
      <charset val="1"/>
    </font>
    <font>
      <sz val="12"/>
      <color rgb="FF000000"/>
      <name val="Times New Roman"/>
      <family val="1"/>
      <charset val="1"/>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name val="標楷體"/>
      <family val="4"/>
      <charset val="136"/>
    </font>
    <font>
      <sz val="12"/>
      <name val="標楷體"/>
      <family val="4"/>
      <charset val="136"/>
    </font>
    <font>
      <b/>
      <sz val="11"/>
      <color rgb="FF000000"/>
      <name val="標楷體"/>
      <family val="4"/>
      <charset val="136"/>
    </font>
    <font>
      <u/>
      <sz val="10.55"/>
      <color rgb="FF0000FF"/>
      <name val="新細明體"/>
      <family val="1"/>
      <charset val="136"/>
    </font>
    <font>
      <sz val="10"/>
      <color rgb="FF000000"/>
      <name val="標楷體"/>
      <family val="4"/>
      <charset val="136"/>
    </font>
    <font>
      <u/>
      <sz val="10"/>
      <name val="新細明體"/>
      <family val="1"/>
      <charset val="136"/>
    </font>
    <font>
      <u/>
      <sz val="12"/>
      <color rgb="FF0000FF"/>
      <name val="標楷體"/>
      <family val="4"/>
      <charset val="136"/>
    </font>
    <font>
      <u/>
      <sz val="10"/>
      <color rgb="FF000000"/>
      <name val="新細明體"/>
      <family val="1"/>
      <charset val="136"/>
    </font>
    <font>
      <u/>
      <sz val="11"/>
      <color rgb="FF000000"/>
      <name val="標楷體"/>
      <family val="4"/>
      <charset val="136"/>
    </font>
    <font>
      <u/>
      <sz val="11"/>
      <color rgb="FF0000FF"/>
      <name val="標楷體"/>
      <family val="4"/>
      <charset val="136"/>
    </font>
    <font>
      <sz val="8"/>
      <color rgb="FF000000"/>
      <name val="標楷體"/>
      <family val="4"/>
      <charset val="136"/>
    </font>
    <font>
      <b/>
      <sz val="14"/>
      <name val="標楷體"/>
      <family val="4"/>
      <charset val="136"/>
    </font>
    <font>
      <sz val="14"/>
      <name val="標楷體"/>
      <family val="4"/>
      <charset val="136"/>
    </font>
    <font>
      <sz val="7"/>
      <color rgb="FF000000"/>
      <name val="標楷體"/>
      <family val="4"/>
      <charset val="136"/>
    </font>
    <font>
      <sz val="14"/>
      <color rgb="FFFF0000"/>
      <name val="標楷體"/>
      <family val="4"/>
      <charset val="136"/>
    </font>
    <font>
      <sz val="13.5"/>
      <color rgb="FF000000"/>
      <name val="標楷體"/>
      <family val="4"/>
      <charset val="136"/>
    </font>
    <font>
      <sz val="14"/>
      <name val="Times New Roman"/>
      <family val="1"/>
      <charset val="1"/>
    </font>
    <font>
      <sz val="14"/>
      <name val="新細明體"/>
      <family val="1"/>
      <charset val="136"/>
    </font>
    <font>
      <b/>
      <sz val="14"/>
      <color rgb="FF000000"/>
      <name val="標楷體"/>
      <family val="4"/>
      <charset val="136"/>
    </font>
    <font>
      <sz val="14"/>
      <color rgb="FF000000"/>
      <name val="Times New Roman"/>
      <family val="1"/>
      <charset val="1"/>
    </font>
    <font>
      <sz val="7"/>
      <color rgb="FF000000"/>
      <name val="Times New Roman"/>
      <family val="1"/>
      <charset val="1"/>
    </font>
    <font>
      <sz val="13.5"/>
      <name val="標楷體"/>
      <family val="4"/>
      <charset val="136"/>
    </font>
    <font>
      <sz val="9"/>
      <name val="標楷體"/>
      <family val="4"/>
      <charset val="136"/>
    </font>
    <font>
      <sz val="9"/>
      <name val="新細明體"/>
      <family val="1"/>
      <charset val="136"/>
    </font>
    <font>
      <sz val="24"/>
      <name val="標楷體"/>
      <family val="4"/>
      <charset val="136"/>
    </font>
    <font>
      <b/>
      <sz val="12"/>
      <name val="標楷體"/>
      <family val="4"/>
      <charset val="136"/>
    </font>
    <font>
      <b/>
      <sz val="11"/>
      <name val="Times New Roman"/>
      <family val="1"/>
      <charset val="1"/>
    </font>
    <font>
      <sz val="11"/>
      <name val="Times New Roman"/>
      <family val="1"/>
      <charset val="1"/>
    </font>
    <font>
      <b/>
      <sz val="12"/>
      <name val="Times New Roman"/>
      <family val="1"/>
      <charset val="1"/>
    </font>
    <font>
      <sz val="20"/>
      <name val="標楷體"/>
      <family val="4"/>
      <charset val="136"/>
    </font>
    <font>
      <sz val="20"/>
      <name val="新細明體"/>
      <family val="1"/>
      <charset val="136"/>
    </font>
    <font>
      <sz val="11"/>
      <name val="新細明體"/>
      <family val="1"/>
      <charset val="136"/>
    </font>
    <font>
      <sz val="11"/>
      <color rgb="FF000000"/>
      <name val="Times New Roman"/>
      <family val="1"/>
      <charset val="1"/>
    </font>
    <font>
      <sz val="12"/>
      <name val="Microsoft JhengHei"/>
      <family val="4"/>
      <charset val="1"/>
    </font>
    <font>
      <sz val="12"/>
      <name val="Times New Roman"/>
      <family val="4"/>
      <charset val="1"/>
    </font>
    <font>
      <sz val="12"/>
      <color rgb="FFFF0000"/>
      <name val="標楷體"/>
      <family val="4"/>
      <charset val="136"/>
    </font>
    <font>
      <u/>
      <sz val="12"/>
      <color rgb="FFFF0000"/>
      <name val="標楷體"/>
      <family val="4"/>
      <charset val="136"/>
    </font>
    <font>
      <sz val="10"/>
      <name val="Times New Roman"/>
      <family val="1"/>
      <charset val="1"/>
    </font>
    <font>
      <sz val="10"/>
      <name val="標楷體"/>
      <family val="4"/>
      <charset val="136"/>
    </font>
    <font>
      <sz val="12"/>
      <name val="Arial"/>
      <family val="2"/>
      <charset val="1"/>
    </font>
    <font>
      <sz val="9"/>
      <color rgb="FF000000"/>
      <name val="新細明體"/>
      <family val="1"/>
      <charset val="136"/>
    </font>
    <font>
      <sz val="16"/>
      <color rgb="FFFF0000"/>
      <name val="標楷體"/>
      <family val="4"/>
      <charset val="136"/>
    </font>
    <font>
      <sz val="16"/>
      <color rgb="FF000000"/>
      <name val="標楷體"/>
      <family val="4"/>
      <charset val="136"/>
    </font>
    <font>
      <b/>
      <sz val="9"/>
      <color rgb="FFC9211E"/>
      <name val="Times New Roman"/>
      <family val="1"/>
      <charset val="1"/>
    </font>
    <font>
      <b/>
      <sz val="9"/>
      <color rgb="FFC9211E"/>
      <name val="標楷體"/>
      <family val="4"/>
      <charset val="136"/>
    </font>
    <font>
      <b/>
      <sz val="14"/>
      <color rgb="FFC9211E"/>
      <name val="標楷體"/>
      <family val="4"/>
      <charset val="136"/>
    </font>
    <font>
      <b/>
      <sz val="12"/>
      <color rgb="FFC9211E"/>
      <name val="標楷體"/>
      <family val="4"/>
      <charset val="136"/>
    </font>
    <font>
      <sz val="6"/>
      <color rgb="FF000000"/>
      <name val="新細明體"/>
      <family val="1"/>
      <charset val="136"/>
    </font>
    <font>
      <sz val="20"/>
      <color rgb="FFFF0000"/>
      <name val="標楷體"/>
      <family val="4"/>
      <charset val="136"/>
    </font>
    <font>
      <sz val="20"/>
      <color rgb="FF000000"/>
      <name val="標楷體"/>
      <family val="4"/>
      <charset val="136"/>
    </font>
    <font>
      <b/>
      <sz val="12"/>
      <color rgb="FFC9211E"/>
      <name val="新細明體"/>
      <family val="1"/>
      <charset val="136"/>
    </font>
    <font>
      <sz val="12"/>
      <color rgb="FF000000"/>
      <name val="微軟正黑體"/>
      <family val="2"/>
      <charset val="136"/>
    </font>
    <font>
      <sz val="16"/>
      <color rgb="FF000000"/>
      <name val="微軟正黑體"/>
      <family val="2"/>
      <charset val="136"/>
    </font>
    <font>
      <b/>
      <sz val="14"/>
      <color rgb="FFC9211E"/>
      <name val="Times New Roman"/>
      <family val="1"/>
      <charset val="1"/>
    </font>
    <font>
      <b/>
      <sz val="14"/>
      <color rgb="FF000000"/>
      <name val="Times New Roman"/>
      <family val="1"/>
      <charset val="1"/>
    </font>
    <font>
      <b/>
      <sz val="12"/>
      <color rgb="FFFF0000"/>
      <name val="標楷體"/>
      <family val="4"/>
      <charset val="136"/>
    </font>
    <font>
      <b/>
      <sz val="12"/>
      <color rgb="FFF10D0C"/>
      <name val="標楷體"/>
      <family val="4"/>
      <charset val="136"/>
    </font>
    <font>
      <sz val="12"/>
      <color rgb="FF000000"/>
      <name val="新細明體"/>
      <family val="1"/>
      <charset val="136"/>
    </font>
    <font>
      <sz val="9"/>
      <name val="Times New Roman"/>
      <family val="1"/>
    </font>
    <font>
      <sz val="18"/>
      <name val="標楷體"/>
      <family val="4"/>
      <charset val="136"/>
    </font>
    <font>
      <sz val="9"/>
      <name val="細明體"/>
      <family val="3"/>
      <charset val="136"/>
    </font>
    <font>
      <sz val="14"/>
      <name val="Times New Roman"/>
      <family val="1"/>
    </font>
    <font>
      <sz val="12"/>
      <name val="Times New Roman"/>
      <family val="1"/>
    </font>
    <font>
      <u/>
      <sz val="16"/>
      <name val="Times New Roman"/>
      <family val="1"/>
    </font>
    <font>
      <u/>
      <sz val="16"/>
      <name val="標楷體"/>
      <family val="4"/>
      <charset val="136"/>
    </font>
    <font>
      <sz val="16"/>
      <name val="Times New Roman"/>
      <family val="1"/>
    </font>
    <font>
      <sz val="16"/>
      <name val="標楷體"/>
      <family val="4"/>
      <charset val="136"/>
    </font>
    <font>
      <sz val="12"/>
      <name val="細明體"/>
      <family val="3"/>
      <charset val="136"/>
    </font>
    <font>
      <sz val="18"/>
      <name val="Times New Roman"/>
      <family val="1"/>
    </font>
    <font>
      <sz val="16"/>
      <name val="Times New Roman"/>
      <family val="4"/>
      <charset val="136"/>
    </font>
    <font>
      <sz val="16"/>
      <name val="Times New Roman"/>
      <family val="4"/>
    </font>
    <font>
      <sz val="14"/>
      <name val="Times New Roman"/>
      <family val="4"/>
      <charset val="136"/>
    </font>
    <font>
      <sz val="14"/>
      <name val="Times New Roman"/>
      <family val="4"/>
    </font>
    <font>
      <sz val="11"/>
      <name val="Times New Roman"/>
      <family val="1"/>
    </font>
    <font>
      <b/>
      <sz val="12"/>
      <name val="Times New Roman"/>
      <family val="1"/>
    </font>
    <font>
      <sz val="12"/>
      <color rgb="FFFF0000"/>
      <name val="Times New Roman"/>
      <family val="1"/>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2"/>
      <color rgb="FF000000"/>
      <name val="Times New Roman"/>
      <family val="1"/>
    </font>
    <font>
      <u/>
      <sz val="14"/>
      <color rgb="FF000000"/>
      <name val="標楷體"/>
      <family val="4"/>
      <charset val="136"/>
    </font>
    <font>
      <sz val="14"/>
      <color rgb="FF000000"/>
      <name val="Times New Roman"/>
      <family val="1"/>
    </font>
    <font>
      <b/>
      <sz val="14"/>
      <color rgb="FF000000"/>
      <name val="Times New Roman"/>
      <family val="1"/>
    </font>
    <font>
      <b/>
      <sz val="26"/>
      <name val="標楷體"/>
      <family val="4"/>
      <charset val="136"/>
    </font>
    <font>
      <b/>
      <sz val="26"/>
      <color indexed="10"/>
      <name val="標楷體"/>
      <family val="4"/>
      <charset val="136"/>
    </font>
    <font>
      <sz val="14"/>
      <color indexed="10"/>
      <name val="標楷體"/>
      <family val="4"/>
      <charset val="136"/>
    </font>
    <font>
      <sz val="11"/>
      <color indexed="10"/>
      <name val="標楷體"/>
      <family val="4"/>
      <charset val="136"/>
    </font>
    <font>
      <sz val="12"/>
      <color rgb="FF3333FF"/>
      <name val="標楷體"/>
      <family val="4"/>
      <charset val="136"/>
    </font>
    <font>
      <sz val="32"/>
      <name val="標楷體"/>
      <family val="4"/>
      <charset val="136"/>
    </font>
    <font>
      <sz val="20"/>
      <name val="Times New Roman"/>
      <family val="1"/>
    </font>
    <font>
      <sz val="9"/>
      <name val="新細明體"/>
      <family val="2"/>
      <charset val="136"/>
      <scheme val="minor"/>
    </font>
    <font>
      <sz val="18"/>
      <color theme="1"/>
      <name val="新細明體"/>
      <family val="2"/>
      <charset val="136"/>
      <scheme val="minor"/>
    </font>
    <font>
      <sz val="16"/>
      <color indexed="8"/>
      <name val="標楷體"/>
      <family val="4"/>
      <charset val="136"/>
    </font>
    <font>
      <sz val="14"/>
      <color rgb="FF333333"/>
      <name val="標楷體"/>
      <family val="4"/>
      <charset val="136"/>
    </font>
    <font>
      <sz val="12"/>
      <color rgb="FF333333"/>
      <name val="標楷體"/>
      <family val="4"/>
      <charset val="136"/>
    </font>
    <font>
      <sz val="13"/>
      <color rgb="FF333333"/>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2"/>
      <name val="Courier"/>
      <family val="3"/>
    </font>
    <font>
      <sz val="16"/>
      <name val="新細明體"/>
      <family val="1"/>
      <charset val="136"/>
    </font>
    <font>
      <sz val="14"/>
      <color theme="1"/>
      <name val="標楷體"/>
      <family val="4"/>
      <charset val="136"/>
    </font>
    <font>
      <sz val="14"/>
      <color indexed="8"/>
      <name val="標楷體"/>
      <family val="4"/>
      <charset val="136"/>
    </font>
    <font>
      <b/>
      <sz val="16"/>
      <color theme="1"/>
      <name val="標楷體"/>
      <family val="4"/>
      <charset val="136"/>
    </font>
    <font>
      <b/>
      <sz val="16"/>
      <color indexed="8"/>
      <name val="標楷體"/>
      <family val="4"/>
      <charset val="136"/>
    </font>
    <font>
      <b/>
      <sz val="16"/>
      <color indexed="10"/>
      <name val="標楷體"/>
      <family val="4"/>
      <charset val="136"/>
    </font>
    <font>
      <sz val="12"/>
      <color indexed="12"/>
      <name val="標楷體"/>
      <family val="4"/>
      <charset val="136"/>
    </font>
    <font>
      <sz val="12"/>
      <color indexed="10"/>
      <name val="標楷體"/>
      <family val="4"/>
      <charset val="136"/>
    </font>
    <font>
      <sz val="12"/>
      <color theme="1"/>
      <name val="標楷體"/>
      <family val="4"/>
      <charset val="136"/>
    </font>
    <font>
      <sz val="10"/>
      <color rgb="FFFF0000"/>
      <name val="標楷體"/>
      <family val="4"/>
      <charset val="136"/>
    </font>
    <font>
      <sz val="10"/>
      <color indexed="8"/>
      <name val="標楷體"/>
      <family val="4"/>
      <charset val="136"/>
    </font>
    <font>
      <sz val="10"/>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9"/>
      <color theme="1"/>
      <name val="標楷體"/>
      <family val="4"/>
      <charset val="136"/>
    </font>
    <font>
      <b/>
      <sz val="16"/>
      <color rgb="FFFF0000"/>
      <name val="標楷體"/>
      <family val="4"/>
      <charset val="136"/>
    </font>
  </fonts>
  <fills count="51">
    <fill>
      <patternFill patternType="none"/>
    </fill>
    <fill>
      <patternFill patternType="gray125"/>
    </fill>
    <fill>
      <patternFill patternType="solid">
        <fgColor rgb="FFCCCCFF"/>
        <bgColor rgb="FFB4C7DC"/>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7CE"/>
      </patternFill>
    </fill>
    <fill>
      <patternFill patternType="solid">
        <fgColor rgb="FF99CCFF"/>
        <bgColor rgb="FFB4C7DC"/>
      </patternFill>
    </fill>
    <fill>
      <patternFill patternType="solid">
        <fgColor rgb="FFFF8080"/>
        <bgColor rgb="FFFF99CC"/>
      </patternFill>
    </fill>
    <fill>
      <patternFill patternType="solid">
        <fgColor rgb="FF00FF00"/>
        <bgColor rgb="FF33CCCC"/>
      </patternFill>
    </fill>
    <fill>
      <patternFill patternType="solid">
        <fgColor rgb="FFFFCC00"/>
        <bgColor rgb="FFE6E905"/>
      </patternFill>
    </fill>
    <fill>
      <patternFill patternType="solid">
        <fgColor rgb="FF0066CC"/>
        <bgColor rgb="FF333399"/>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FFFF99"/>
        <bgColor rgb="FFFFFFA6"/>
      </patternFill>
    </fill>
    <fill>
      <patternFill patternType="solid">
        <fgColor rgb="FFFFFFCC"/>
        <bgColor rgb="FFFFFFD7"/>
      </patternFill>
    </fill>
    <fill>
      <patternFill patternType="solid">
        <fgColor rgb="FFFFC7CE"/>
        <bgColor rgb="FFFFCC99"/>
      </patternFill>
    </fill>
    <fill>
      <patternFill patternType="solid">
        <fgColor rgb="FFC6EFCE"/>
        <bgColor rgb="FFCCFFCC"/>
      </patternFill>
    </fill>
    <fill>
      <patternFill patternType="solid">
        <fgColor rgb="FF969696"/>
        <bgColor rgb="FF808080"/>
      </patternFill>
    </fill>
    <fill>
      <patternFill patternType="solid">
        <fgColor rgb="FFC0C0C0"/>
        <bgColor rgb="FFB4C7DC"/>
      </patternFill>
    </fill>
    <fill>
      <patternFill patternType="solid">
        <fgColor rgb="FF333399"/>
        <bgColor rgb="FF003366"/>
      </patternFill>
    </fill>
    <fill>
      <patternFill patternType="solid">
        <fgColor rgb="FFFF0000"/>
        <bgColor rgb="FFF10D0C"/>
      </patternFill>
    </fill>
    <fill>
      <patternFill patternType="solid">
        <fgColor rgb="FF339966"/>
        <bgColor rgb="FF808080"/>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rgb="FFDBEEF4"/>
        <bgColor rgb="FFE5E5FF"/>
      </patternFill>
    </fill>
    <fill>
      <patternFill patternType="solid">
        <fgColor rgb="FFFFF7FF"/>
        <bgColor rgb="FFFFFFFF"/>
      </patternFill>
    </fill>
    <fill>
      <patternFill patternType="solid">
        <fgColor rgb="FFE5E5FF"/>
        <bgColor rgb="FFDBEEF4"/>
      </patternFill>
    </fill>
    <fill>
      <patternFill patternType="solid">
        <fgColor rgb="FFDDFFF9"/>
        <bgColor rgb="FFCCFFFF"/>
      </patternFill>
    </fill>
    <fill>
      <patternFill patternType="solid">
        <fgColor rgb="FFFFFF00"/>
        <bgColor rgb="FFE6E905"/>
      </patternFill>
    </fill>
    <fill>
      <patternFill patternType="solid">
        <fgColor rgb="FFFFFFA6"/>
        <bgColor rgb="FFFFFF99"/>
      </patternFill>
    </fill>
    <fill>
      <patternFill patternType="solid">
        <fgColor rgb="FFE6E905"/>
        <bgColor rgb="FFFFFF00"/>
      </patternFill>
    </fill>
    <fill>
      <patternFill patternType="solid">
        <fgColor rgb="FFFFFFD7"/>
        <bgColor rgb="FFFFFFCC"/>
      </patternFill>
    </fill>
    <fill>
      <patternFill patternType="solid">
        <fgColor rgb="FFB4C7DC"/>
        <bgColor rgb="FFC0C0C0"/>
      </patternFill>
    </fill>
    <fill>
      <patternFill patternType="solid">
        <fgColor rgb="FFFFFFA6"/>
        <bgColor rgb="FFFFFFA6"/>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rgb="FFCCFFCC"/>
        <bgColor indexed="64"/>
      </patternFill>
    </fill>
    <fill>
      <patternFill patternType="solid">
        <fgColor rgb="FFFFCCCC"/>
        <bgColor indexed="64"/>
      </patternFill>
    </fill>
    <fill>
      <patternFill patternType="solid">
        <fgColor rgb="FFF0FECE"/>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rgb="FFF5F4F4"/>
        <bgColor indexed="64"/>
      </patternFill>
    </fill>
  </fills>
  <borders count="99">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46">
    <xf numFmtId="0" fontId="0" fillId="0" borderId="0">
      <alignment vertical="center"/>
    </xf>
    <xf numFmtId="0" fontId="37" fillId="0" borderId="0" applyBorder="0" applyProtection="0">
      <alignment vertical="center"/>
    </xf>
    <xf numFmtId="0" fontId="91" fillId="2" borderId="0" applyBorder="0" applyProtection="0">
      <alignment vertical="center"/>
    </xf>
    <xf numFmtId="0" fontId="91" fillId="3" borderId="0" applyBorder="0" applyProtection="0">
      <alignment vertical="center"/>
    </xf>
    <xf numFmtId="0" fontId="91" fillId="4" borderId="0" applyBorder="0" applyProtection="0">
      <alignment vertical="center"/>
    </xf>
    <xf numFmtId="0" fontId="91" fillId="5" borderId="0" applyBorder="0" applyProtection="0">
      <alignment vertical="center"/>
    </xf>
    <xf numFmtId="0" fontId="91" fillId="6" borderId="0" applyBorder="0" applyProtection="0">
      <alignment vertical="center"/>
    </xf>
    <xf numFmtId="0" fontId="91" fillId="7" borderId="0" applyBorder="0" applyProtection="0">
      <alignment vertical="center"/>
    </xf>
    <xf numFmtId="0" fontId="91" fillId="8" borderId="0" applyBorder="0" applyProtection="0">
      <alignment vertical="center"/>
    </xf>
    <xf numFmtId="0" fontId="91" fillId="9" borderId="0" applyBorder="0" applyProtection="0">
      <alignment vertical="center"/>
    </xf>
    <xf numFmtId="0" fontId="91" fillId="10" borderId="0" applyBorder="0" applyProtection="0">
      <alignment vertical="center"/>
    </xf>
    <xf numFmtId="0" fontId="91" fillId="5" borderId="0" applyBorder="0" applyProtection="0">
      <alignment vertical="center"/>
    </xf>
    <xf numFmtId="0" fontId="91" fillId="8" borderId="0" applyBorder="0" applyProtection="0">
      <alignment vertical="center"/>
    </xf>
    <xf numFmtId="0" fontId="91"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0" borderId="0"/>
    <xf numFmtId="0" fontId="3" fillId="0" borderId="0">
      <alignment vertical="center"/>
    </xf>
    <xf numFmtId="0" fontId="91" fillId="0" borderId="0">
      <alignment vertical="center"/>
    </xf>
    <xf numFmtId="0" fontId="4" fillId="0" borderId="0">
      <alignment vertical="center"/>
    </xf>
    <xf numFmtId="0" fontId="3" fillId="0" borderId="0">
      <alignment vertical="center"/>
    </xf>
    <xf numFmtId="0" fontId="91"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6" fillId="0" borderId="0"/>
    <xf numFmtId="0" fontId="4" fillId="0" borderId="0">
      <alignment vertical="center"/>
    </xf>
    <xf numFmtId="0" fontId="91"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7" fillId="0" borderId="0"/>
    <xf numFmtId="0" fontId="6" fillId="0" borderId="0"/>
    <xf numFmtId="0" fontId="7" fillId="0" borderId="0"/>
    <xf numFmtId="0" fontId="4" fillId="0" borderId="0">
      <alignment vertical="center"/>
    </xf>
    <xf numFmtId="0" fontId="2" fillId="0" borderId="0">
      <alignment vertical="center"/>
    </xf>
    <xf numFmtId="0" fontId="91" fillId="0" borderId="0">
      <alignment vertical="center"/>
    </xf>
    <xf numFmtId="39" fontId="8" fillId="0" borderId="0"/>
    <xf numFmtId="0" fontId="9" fillId="0" borderId="0"/>
    <xf numFmtId="37" fontId="8" fillId="0" borderId="0"/>
    <xf numFmtId="37" fontId="8" fillId="0" borderId="0"/>
    <xf numFmtId="0" fontId="91" fillId="0" borderId="0">
      <alignment vertical="center"/>
    </xf>
    <xf numFmtId="0" fontId="2" fillId="0" borderId="0"/>
    <xf numFmtId="0" fontId="2" fillId="0" borderId="0"/>
    <xf numFmtId="0" fontId="2" fillId="0" borderId="0">
      <alignment vertical="center"/>
    </xf>
    <xf numFmtId="0" fontId="10" fillId="0" borderId="0"/>
    <xf numFmtId="0" fontId="10" fillId="0" borderId="0"/>
    <xf numFmtId="0" fontId="11" fillId="16" borderId="0" applyBorder="0"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176"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8" fontId="91" fillId="0" borderId="0" applyBorder="0" applyProtection="0"/>
    <xf numFmtId="178" fontId="8" fillId="0" borderId="0"/>
    <xf numFmtId="0" fontId="12" fillId="0" borderId="2" applyProtection="0">
      <alignment vertical="center"/>
    </xf>
    <xf numFmtId="0" fontId="12" fillId="0" borderId="2" applyProtection="0">
      <alignment vertical="center"/>
    </xf>
    <xf numFmtId="0" fontId="12" fillId="0" borderId="2" applyProtection="0">
      <alignment vertical="center"/>
    </xf>
    <xf numFmtId="0" fontId="12" fillId="0" borderId="2" applyProtection="0">
      <alignment vertical="center"/>
    </xf>
    <xf numFmtId="0" fontId="13" fillId="3" borderId="0" applyBorder="0" applyProtection="0">
      <alignment vertical="center"/>
    </xf>
    <xf numFmtId="0" fontId="13" fillId="3" borderId="0" applyBorder="0" applyProtection="0">
      <alignment vertical="center"/>
    </xf>
    <xf numFmtId="0" fontId="14" fillId="18"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6" fillId="19"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Border="0" applyProtection="0">
      <alignment vertical="center"/>
    </xf>
    <xf numFmtId="0" fontId="20" fillId="0" borderId="0" applyBorder="0" applyProtection="0">
      <alignment vertical="center"/>
    </xf>
    <xf numFmtId="0" fontId="21" fillId="20" borderId="6" applyProtection="0">
      <alignment vertical="center"/>
    </xf>
    <xf numFmtId="9" fontId="91" fillId="0" borderId="0" applyBorder="0"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3" fillId="0" borderId="0" applyBorder="0" applyProtection="0">
      <alignment vertical="center"/>
    </xf>
    <xf numFmtId="0" fontId="24" fillId="0" borderId="0" applyBorder="0" applyProtection="0">
      <alignment vertical="center"/>
    </xf>
    <xf numFmtId="179" fontId="91" fillId="0" borderId="0" applyBorder="0" applyProtection="0">
      <alignment vertical="center"/>
    </xf>
    <xf numFmtId="179" fontId="91" fillId="0" borderId="0" applyBorder="0" applyProtection="0">
      <alignment vertical="center"/>
    </xf>
    <xf numFmtId="180" fontId="91" fillId="0" borderId="0" applyBorder="0" applyProtection="0">
      <alignment vertical="center"/>
    </xf>
    <xf numFmtId="0" fontId="25" fillId="0" borderId="0" applyBorder="0" applyProtection="0">
      <alignment vertical="center"/>
    </xf>
    <xf numFmtId="0" fontId="26" fillId="0" borderId="0" applyBorder="0" applyProtection="0">
      <alignment vertical="center"/>
    </xf>
    <xf numFmtId="0" fontId="1" fillId="22" borderId="0" applyBorder="0" applyProtection="0">
      <alignment vertical="center"/>
    </xf>
    <xf numFmtId="0" fontId="1" fillId="23" borderId="0" applyBorder="0" applyProtection="0">
      <alignment vertical="center"/>
    </xf>
    <xf numFmtId="0" fontId="1" fillId="24"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25" borderId="0" applyBorder="0"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9" fillId="0" borderId="9" applyProtection="0">
      <alignment vertical="center"/>
    </xf>
    <xf numFmtId="0" fontId="2" fillId="0" borderId="0"/>
    <xf numFmtId="0" fontId="92" fillId="0" borderId="0"/>
    <xf numFmtId="0" fontId="2" fillId="0" borderId="0">
      <alignment vertical="center"/>
    </xf>
    <xf numFmtId="0" fontId="2" fillId="0" borderId="0">
      <alignment vertical="center"/>
    </xf>
    <xf numFmtId="0" fontId="91" fillId="0" borderId="0">
      <alignment vertical="center"/>
    </xf>
    <xf numFmtId="200" fontId="135" fillId="0" borderId="0"/>
  </cellStyleXfs>
  <cellXfs count="1267">
    <xf numFmtId="0" fontId="0" fillId="0" borderId="0" xfId="0">
      <alignment vertical="center"/>
    </xf>
    <xf numFmtId="0" fontId="30" fillId="26" borderId="23"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5" fillId="0" borderId="0" xfId="0" applyFont="1" applyAlignment="1">
      <alignment vertical="center" wrapText="1"/>
    </xf>
    <xf numFmtId="0" fontId="34" fillId="0" borderId="0" xfId="0" applyFont="1">
      <alignment vertical="center"/>
    </xf>
    <xf numFmtId="0" fontId="34" fillId="0" borderId="0" xfId="0" applyFont="1" applyAlignment="1">
      <alignment vertical="center" wrapText="1"/>
    </xf>
    <xf numFmtId="0" fontId="34" fillId="0" borderId="16" xfId="0" applyFont="1" applyBorder="1" applyAlignment="1">
      <alignment vertical="center" wrapText="1"/>
    </xf>
    <xf numFmtId="0" fontId="34" fillId="0" borderId="0" xfId="0" applyFont="1" applyAlignment="1">
      <alignment vertical="top" wrapText="1"/>
    </xf>
    <xf numFmtId="0" fontId="34" fillId="0" borderId="17" xfId="0" applyFont="1" applyBorder="1" applyAlignment="1">
      <alignment vertical="top"/>
    </xf>
    <xf numFmtId="0" fontId="34" fillId="0" borderId="18" xfId="0" applyFont="1" applyBorder="1" applyAlignment="1">
      <alignment vertical="top"/>
    </xf>
    <xf numFmtId="0" fontId="34" fillId="0" borderId="18" xfId="0" applyFont="1" applyBorder="1">
      <alignment vertical="center"/>
    </xf>
    <xf numFmtId="0" fontId="34" fillId="0" borderId="18" xfId="0" applyFont="1" applyBorder="1" applyAlignment="1">
      <alignment vertical="center" wrapText="1"/>
    </xf>
    <xf numFmtId="0" fontId="34" fillId="0" borderId="18" xfId="0" applyFont="1" applyBorder="1" applyAlignment="1">
      <alignment vertical="top"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1" fillId="0" borderId="23" xfId="56" applyFont="1" applyBorder="1" applyAlignment="1">
      <alignment horizontal="center" vertical="center" wrapText="1"/>
    </xf>
    <xf numFmtId="0" fontId="30" fillId="26" borderId="10" xfId="0" applyFont="1" applyFill="1" applyBorder="1" applyAlignment="1">
      <alignment horizontal="center" vertical="center" wrapText="1"/>
    </xf>
    <xf numFmtId="181" fontId="30" fillId="0" borderId="10" xfId="56" applyNumberFormat="1" applyFont="1" applyBorder="1" applyAlignment="1">
      <alignment horizontal="center" vertical="center" wrapText="1"/>
    </xf>
    <xf numFmtId="0" fontId="30" fillId="26" borderId="24" xfId="0" applyFont="1" applyFill="1" applyBorder="1" applyAlignment="1">
      <alignment horizontal="center" vertical="center" wrapText="1"/>
    </xf>
    <xf numFmtId="20" fontId="30" fillId="0" borderId="24" xfId="56" applyNumberFormat="1" applyFont="1" applyBorder="1" applyAlignment="1">
      <alignment horizontal="center" vertical="center" wrapText="1"/>
    </xf>
    <xf numFmtId="20" fontId="34" fillId="0" borderId="24" xfId="56" applyNumberFormat="1" applyFont="1" applyBorder="1" applyAlignment="1">
      <alignment horizontal="center" vertical="center" wrapText="1"/>
    </xf>
    <xf numFmtId="0" fontId="37" fillId="0" borderId="11" xfId="1" applyBorder="1" applyAlignment="1" applyProtection="1">
      <alignment horizontal="center" vertical="center" wrapText="1"/>
    </xf>
    <xf numFmtId="0" fontId="39" fillId="0" borderId="11" xfId="1" applyFont="1" applyBorder="1" applyAlignment="1" applyProtection="1">
      <alignment horizontal="center" vertical="center" wrapText="1"/>
    </xf>
    <xf numFmtId="0" fontId="30" fillId="26" borderId="11" xfId="0" applyFont="1" applyFill="1" applyBorder="1" applyAlignment="1">
      <alignment horizontal="center" vertical="center" wrapText="1"/>
    </xf>
    <xf numFmtId="182" fontId="30" fillId="0" borderId="10" xfId="56" applyNumberFormat="1" applyFont="1" applyBorder="1" applyAlignment="1">
      <alignment horizontal="center" vertical="center" wrapText="1"/>
    </xf>
    <xf numFmtId="181" fontId="30" fillId="26" borderId="10" xfId="56" applyNumberFormat="1" applyFont="1" applyFill="1" applyBorder="1" applyAlignment="1">
      <alignment horizontal="center" vertical="center" wrapText="1"/>
    </xf>
    <xf numFmtId="20" fontId="30" fillId="26" borderId="24" xfId="56" applyNumberFormat="1" applyFont="1" applyFill="1" applyBorder="1" applyAlignment="1">
      <alignment horizontal="center" vertical="center" wrapText="1"/>
    </xf>
    <xf numFmtId="0" fontId="30" fillId="0" borderId="11" xfId="0" applyFont="1" applyBorder="1" applyAlignment="1">
      <alignment vertical="center" wrapText="1"/>
    </xf>
    <xf numFmtId="0" fontId="41" fillId="0" borderId="11"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31" fillId="0" borderId="18" xfId="0" applyFont="1" applyBorder="1" applyAlignment="1">
      <alignment vertical="center" wrapText="1"/>
    </xf>
    <xf numFmtId="181" fontId="30" fillId="0" borderId="24" xfId="56"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0" fontId="43" fillId="0" borderId="10" xfId="1" applyFont="1" applyBorder="1" applyAlignment="1" applyProtection="1">
      <alignment horizontal="center" vertical="center" wrapText="1"/>
    </xf>
    <xf numFmtId="0" fontId="31" fillId="0" borderId="13" xfId="0" applyFont="1" applyBorder="1" applyAlignment="1">
      <alignment vertical="center" wrapText="1"/>
    </xf>
    <xf numFmtId="0" fontId="39" fillId="0" borderId="10" xfId="1" applyFont="1" applyBorder="1" applyAlignment="1" applyProtection="1">
      <alignment horizontal="center" vertical="center" wrapText="1"/>
    </xf>
    <xf numFmtId="181" fontId="44" fillId="26" borderId="10" xfId="56" applyNumberFormat="1" applyFont="1" applyFill="1" applyBorder="1" applyAlignment="1">
      <alignment vertical="center" wrapText="1"/>
    </xf>
    <xf numFmtId="0" fontId="43" fillId="0" borderId="24"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181" fontId="44" fillId="26" borderId="24" xfId="56" applyNumberFormat="1" applyFont="1" applyFill="1" applyBorder="1" applyAlignment="1">
      <alignment vertical="center" wrapText="1"/>
    </xf>
    <xf numFmtId="0" fontId="0" fillId="0" borderId="0" xfId="0" applyAlignment="1">
      <alignment vertical="center" wrapText="1"/>
    </xf>
    <xf numFmtId="0" fontId="45" fillId="34" borderId="25" xfId="0" applyFont="1" applyFill="1" applyBorder="1" applyAlignment="1">
      <alignment horizontal="center" vertical="center"/>
    </xf>
    <xf numFmtId="0" fontId="37" fillId="0" borderId="0" xfId="1" applyBorder="1" applyProtection="1">
      <alignment vertical="center"/>
    </xf>
    <xf numFmtId="0" fontId="33" fillId="6" borderId="26" xfId="0" applyFont="1" applyFill="1" applyBorder="1">
      <alignment vertical="center"/>
    </xf>
    <xf numFmtId="0" fontId="46" fillId="6" borderId="26" xfId="0" applyFont="1" applyFill="1" applyBorder="1">
      <alignment vertical="center"/>
    </xf>
    <xf numFmtId="0" fontId="2" fillId="0" borderId="0" xfId="0" applyFont="1">
      <alignment vertical="center"/>
    </xf>
    <xf numFmtId="0" fontId="46" fillId="6" borderId="26" xfId="0" applyFont="1" applyFill="1" applyBorder="1" applyAlignment="1">
      <alignment horizontal="justify" vertical="center"/>
    </xf>
    <xf numFmtId="0" fontId="46" fillId="6" borderId="26" xfId="0" applyFont="1" applyFill="1" applyBorder="1" applyAlignment="1">
      <alignment horizontal="left" vertical="center" indent="3"/>
    </xf>
    <xf numFmtId="0" fontId="33" fillId="6" borderId="26" xfId="0" applyFont="1" applyFill="1" applyBorder="1" applyAlignment="1">
      <alignment horizontal="justify" vertical="center"/>
    </xf>
    <xf numFmtId="0" fontId="33" fillId="6" borderId="26" xfId="0" applyFont="1" applyFill="1" applyBorder="1" applyAlignment="1">
      <alignment horizontal="left" vertical="center" indent="3"/>
    </xf>
    <xf numFmtId="0" fontId="48" fillId="6" borderId="26" xfId="0" applyFont="1" applyFill="1" applyBorder="1" applyAlignment="1">
      <alignment horizontal="left" vertical="center" wrapText="1" indent="3"/>
    </xf>
    <xf numFmtId="0" fontId="49"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46"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xf>
    <xf numFmtId="0" fontId="33" fillId="6" borderId="27" xfId="0" applyFont="1" applyFill="1" applyBorder="1" applyAlignment="1">
      <alignment horizontal="justify" vertical="center"/>
    </xf>
    <xf numFmtId="0" fontId="52" fillId="34" borderId="25" xfId="0" applyFont="1" applyFill="1" applyBorder="1" applyAlignment="1">
      <alignment horizontal="center" vertical="center"/>
    </xf>
    <xf numFmtId="0" fontId="46" fillId="6" borderId="26" xfId="43" applyFont="1" applyFill="1" applyBorder="1" applyAlignment="1">
      <alignment horizontal="left" vertical="center" indent="3"/>
    </xf>
    <xf numFmtId="0" fontId="33" fillId="6" borderId="26" xfId="43" applyFont="1" applyFill="1" applyBorder="1" applyAlignment="1">
      <alignment horizontal="justify" vertical="center"/>
    </xf>
    <xf numFmtId="0" fontId="33" fillId="6" borderId="26" xfId="43" applyFont="1" applyFill="1" applyBorder="1" applyAlignment="1">
      <alignment horizontal="left" vertical="center" indent="3"/>
    </xf>
    <xf numFmtId="0" fontId="33" fillId="6" borderId="26" xfId="40" applyFont="1" applyFill="1" applyBorder="1" applyAlignment="1">
      <alignment horizontal="left" vertical="center" wrapText="1" indent="3"/>
    </xf>
    <xf numFmtId="0" fontId="33" fillId="6" borderId="26" xfId="40" applyFont="1" applyFill="1" applyBorder="1" applyAlignment="1">
      <alignment horizontal="left" vertical="center" indent="3"/>
    </xf>
    <xf numFmtId="0" fontId="46" fillId="0" borderId="0" xfId="0" applyFont="1" applyAlignment="1">
      <alignment vertical="center" wrapText="1"/>
    </xf>
    <xf numFmtId="0" fontId="33" fillId="6" borderId="26" xfId="40" applyFont="1" applyFill="1" applyBorder="1" applyAlignment="1">
      <alignment horizontal="justify" vertical="center"/>
    </xf>
    <xf numFmtId="0" fontId="33" fillId="6" borderId="26" xfId="40" applyFont="1" applyFill="1" applyBorder="1" applyAlignment="1">
      <alignment horizontal="left" vertical="center" wrapText="1"/>
    </xf>
    <xf numFmtId="0" fontId="33" fillId="6" borderId="27" xfId="40" applyFont="1" applyFill="1" applyBorder="1" applyAlignment="1">
      <alignment horizontal="justify" vertical="center"/>
    </xf>
    <xf numFmtId="0" fontId="49" fillId="6" borderId="26" xfId="0" applyFont="1" applyFill="1" applyBorder="1" applyAlignment="1">
      <alignment horizontal="left" vertical="center" indent="3"/>
    </xf>
    <xf numFmtId="0" fontId="55" fillId="6" borderId="26" xfId="0" applyFont="1" applyFill="1" applyBorder="1" applyAlignment="1">
      <alignment horizontal="left" vertical="center" wrapText="1" indent="3"/>
    </xf>
    <xf numFmtId="0" fontId="56" fillId="0" borderId="20" xfId="31" applyFont="1" applyBorder="1" applyAlignment="1">
      <alignment vertical="center" wrapText="1"/>
    </xf>
    <xf numFmtId="0" fontId="56" fillId="0" borderId="20" xfId="31" applyFont="1" applyBorder="1">
      <alignment vertical="center"/>
    </xf>
    <xf numFmtId="3" fontId="56" fillId="0" borderId="23" xfId="31" applyNumberFormat="1" applyFont="1" applyBorder="1" applyAlignment="1">
      <alignment horizontal="left" vertical="center" wrapText="1"/>
    </xf>
    <xf numFmtId="3" fontId="56" fillId="0" borderId="23" xfId="31" applyNumberFormat="1" applyFont="1" applyBorder="1" applyAlignment="1">
      <alignment horizontal="right" vertical="center" wrapText="1"/>
    </xf>
    <xf numFmtId="3" fontId="56" fillId="0" borderId="22" xfId="31" applyNumberFormat="1" applyFont="1" applyBorder="1" applyAlignment="1">
      <alignment horizontal="right" vertical="center"/>
    </xf>
    <xf numFmtId="0" fontId="2" fillId="0" borderId="0" xfId="31">
      <alignment vertical="center"/>
    </xf>
    <xf numFmtId="3" fontId="56" fillId="0" borderId="23" xfId="31" applyNumberFormat="1" applyFont="1" applyBorder="1" applyAlignment="1">
      <alignment horizontal="center" vertical="center" wrapText="1"/>
    </xf>
    <xf numFmtId="0" fontId="2" fillId="0" borderId="0" xfId="31" applyAlignment="1">
      <alignment horizontal="center" vertical="center"/>
    </xf>
    <xf numFmtId="0" fontId="56" fillId="0" borderId="20" xfId="31" applyFont="1" applyBorder="1" applyAlignment="1">
      <alignment horizontal="center" vertical="center" wrapText="1"/>
    </xf>
    <xf numFmtId="0" fontId="56" fillId="0" borderId="20" xfId="31" applyFont="1" applyBorder="1" applyAlignment="1">
      <alignment horizontal="center" vertical="center"/>
    </xf>
    <xf numFmtId="0" fontId="56" fillId="0" borderId="23" xfId="31" applyFont="1" applyBorder="1" applyAlignment="1">
      <alignment horizontal="center" vertical="center"/>
    </xf>
    <xf numFmtId="0" fontId="57" fillId="0" borderId="0" xfId="32" applyFont="1"/>
    <xf numFmtId="0" fontId="35" fillId="0" borderId="0" xfId="32" applyFont="1"/>
    <xf numFmtId="49" fontId="9" fillId="0" borderId="0" xfId="32" applyNumberFormat="1" applyFont="1"/>
    <xf numFmtId="0" fontId="58" fillId="0" borderId="0" xfId="32" applyFont="1"/>
    <xf numFmtId="0" fontId="46" fillId="0" borderId="0" xfId="32" applyFont="1"/>
    <xf numFmtId="0" fontId="35" fillId="0" borderId="0" xfId="32" applyFont="1" applyAlignment="1">
      <alignment wrapText="1"/>
    </xf>
    <xf numFmtId="0" fontId="2" fillId="0" borderId="0" xfId="32" applyFont="1"/>
    <xf numFmtId="21" fontId="2" fillId="0" borderId="0" xfId="32" applyNumberFormat="1" applyFont="1"/>
    <xf numFmtId="0" fontId="35" fillId="0" borderId="0" xfId="32" applyFont="1" applyAlignment="1">
      <alignment horizontal="justify" wrapText="1"/>
    </xf>
    <xf numFmtId="0" fontId="2" fillId="0" borderId="0" xfId="32" applyFont="1" applyAlignment="1">
      <alignment horizontal="center" vertical="center"/>
    </xf>
    <xf numFmtId="0" fontId="35" fillId="0" borderId="33" xfId="32" applyFont="1" applyBorder="1" applyAlignment="1">
      <alignment horizontal="distributed" vertical="center" wrapText="1"/>
    </xf>
    <xf numFmtId="0" fontId="35" fillId="0" borderId="34" xfId="32" applyFont="1" applyBorder="1" applyAlignment="1">
      <alignment horizontal="distributed" vertical="center" wrapText="1"/>
    </xf>
    <xf numFmtId="0" fontId="35" fillId="0" borderId="35" xfId="32" applyFont="1" applyBorder="1" applyAlignment="1">
      <alignment horizontal="distributed" vertical="center" wrapText="1"/>
    </xf>
    <xf numFmtId="0" fontId="35" fillId="0" borderId="36" xfId="32" applyFont="1" applyBorder="1" applyAlignment="1">
      <alignment horizontal="distributed" vertical="center" wrapText="1"/>
    </xf>
    <xf numFmtId="0" fontId="59" fillId="0" borderId="37" xfId="32" applyFont="1" applyBorder="1" applyAlignment="1">
      <alignment horizontal="center" vertical="center" wrapText="1"/>
    </xf>
    <xf numFmtId="183" fontId="60" fillId="0" borderId="0" xfId="32" applyNumberFormat="1" applyFont="1" applyAlignment="1">
      <alignment horizontal="right" vertical="center"/>
    </xf>
    <xf numFmtId="0" fontId="57" fillId="0" borderId="0" xfId="32" applyFont="1" applyAlignment="1">
      <alignment horizontal="center" vertical="center"/>
    </xf>
    <xf numFmtId="0" fontId="35" fillId="0" borderId="37" xfId="32" applyFont="1" applyBorder="1" applyAlignment="1">
      <alignment horizontal="center" vertical="center" wrapText="1"/>
    </xf>
    <xf numFmtId="183" fontId="61" fillId="0" borderId="0" xfId="32" applyNumberFormat="1" applyFont="1" applyAlignment="1">
      <alignment horizontal="right" vertical="center"/>
    </xf>
    <xf numFmtId="0" fontId="57" fillId="0" borderId="0" xfId="32" applyFont="1" applyAlignment="1">
      <alignment vertical="center"/>
    </xf>
    <xf numFmtId="0" fontId="57" fillId="0" borderId="0" xfId="32" applyFont="1" applyAlignment="1">
      <alignment vertical="top"/>
    </xf>
    <xf numFmtId="184" fontId="62" fillId="0" borderId="0" xfId="32" applyNumberFormat="1" applyFont="1" applyAlignment="1">
      <alignment horizontal="right" vertical="center"/>
    </xf>
    <xf numFmtId="184" fontId="9" fillId="0" borderId="0" xfId="32" applyNumberFormat="1" applyFont="1" applyAlignment="1">
      <alignment horizontal="right" vertical="center"/>
    </xf>
    <xf numFmtId="184" fontId="62" fillId="0" borderId="42" xfId="32" applyNumberFormat="1" applyFont="1" applyBorder="1" applyAlignment="1">
      <alignment horizontal="right" vertical="center"/>
    </xf>
    <xf numFmtId="184" fontId="9" fillId="0" borderId="42" xfId="32" applyNumberFormat="1" applyFont="1" applyBorder="1" applyAlignment="1">
      <alignment horizontal="right" vertical="center"/>
    </xf>
    <xf numFmtId="0" fontId="2" fillId="0" borderId="0" xfId="20"/>
    <xf numFmtId="0" fontId="35" fillId="0" borderId="23" xfId="20" applyFont="1" applyBorder="1" applyAlignment="1">
      <alignment horizontal="distributed"/>
    </xf>
    <xf numFmtId="0" fontId="2" fillId="0" borderId="0" xfId="20" applyAlignment="1">
      <alignment horizontal="distributed"/>
    </xf>
    <xf numFmtId="0" fontId="35" fillId="0" borderId="11" xfId="20" applyFont="1" applyBorder="1" applyAlignment="1">
      <alignment horizontal="distributed"/>
    </xf>
    <xf numFmtId="0" fontId="35" fillId="0" borderId="17" xfId="20" applyFont="1" applyBorder="1"/>
    <xf numFmtId="0" fontId="2" fillId="0" borderId="18" xfId="20" applyBorder="1"/>
    <xf numFmtId="0" fontId="64" fillId="0" borderId="0" xfId="20" applyFont="1"/>
    <xf numFmtId="0" fontId="65" fillId="0" borderId="0" xfId="20" applyFont="1" applyAlignment="1">
      <alignment horizontal="left"/>
    </xf>
    <xf numFmtId="0" fontId="2" fillId="0" borderId="0" xfId="20" applyAlignment="1">
      <alignment horizontal="center"/>
    </xf>
    <xf numFmtId="0" fontId="2" fillId="0" borderId="0" xfId="20" applyAlignment="1">
      <alignment horizontal="left"/>
    </xf>
    <xf numFmtId="0" fontId="35" fillId="0" borderId="0" xfId="20" applyFont="1" applyAlignment="1">
      <alignment horizontal="right"/>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4" fillId="0" borderId="23" xfId="20" applyFont="1" applyBorder="1" applyAlignment="1">
      <alignment horizontal="center" vertical="center"/>
    </xf>
    <xf numFmtId="0" fontId="66" fillId="0" borderId="23" xfId="20" applyFont="1" applyBorder="1" applyAlignment="1">
      <alignment horizontal="right" vertical="center"/>
    </xf>
    <xf numFmtId="0" fontId="9" fillId="0" borderId="23" xfId="20" applyFont="1" applyBorder="1" applyAlignment="1">
      <alignment horizontal="center" vertical="center"/>
    </xf>
    <xf numFmtId="0" fontId="10" fillId="0" borderId="23" xfId="20" applyFont="1" applyBorder="1" applyAlignment="1">
      <alignment horizontal="right" vertical="center"/>
    </xf>
    <xf numFmtId="0" fontId="61" fillId="0" borderId="23" xfId="20" applyFont="1" applyBorder="1" applyAlignment="1">
      <alignment horizontal="center" vertical="center"/>
    </xf>
    <xf numFmtId="0" fontId="35" fillId="0" borderId="0" xfId="20" applyFont="1" applyAlignment="1">
      <alignment horizontal="left" vertical="center"/>
    </xf>
    <xf numFmtId="0" fontId="35" fillId="0" borderId="0" xfId="20" applyFont="1"/>
    <xf numFmtId="0" fontId="35" fillId="0" borderId="0" xfId="20" applyFont="1" applyAlignment="1">
      <alignment vertical="center"/>
    </xf>
    <xf numFmtId="0" fontId="35" fillId="0" borderId="0" xfId="20" applyFont="1" applyAlignment="1">
      <alignment horizontal="left"/>
    </xf>
    <xf numFmtId="0" fontId="35" fillId="0" borderId="0" xfId="20" applyFont="1" applyAlignment="1">
      <alignment horizontal="center"/>
    </xf>
    <xf numFmtId="0" fontId="2" fillId="0" borderId="0" xfId="20" applyAlignment="1">
      <alignment wrapText="1"/>
    </xf>
    <xf numFmtId="0" fontId="9" fillId="0" borderId="0" xfId="20" applyFont="1" applyAlignment="1">
      <alignment vertical="center"/>
    </xf>
    <xf numFmtId="0" fontId="2" fillId="0" borderId="0" xfId="20" applyAlignment="1">
      <alignment vertical="center" wrapText="1"/>
    </xf>
    <xf numFmtId="0" fontId="35" fillId="0" borderId="0" xfId="20" applyFont="1" applyAlignment="1">
      <alignment horizontal="distributed"/>
    </xf>
    <xf numFmtId="0" fontId="35" fillId="0" borderId="18" xfId="57" applyFont="1" applyBorder="1"/>
    <xf numFmtId="0" fontId="35" fillId="0" borderId="18" xfId="20" applyFont="1" applyBorder="1"/>
    <xf numFmtId="0" fontId="63" fillId="0" borderId="0" xfId="20" applyFont="1"/>
    <xf numFmtId="0" fontId="35" fillId="0" borderId="0" xfId="20" applyFont="1" applyAlignment="1">
      <alignment horizontal="distributed" vertical="distributed" textRotation="255" wrapText="1"/>
    </xf>
    <xf numFmtId="0" fontId="35" fillId="0" borderId="0" xfId="20" applyFont="1" applyAlignment="1">
      <alignment horizontal="distributed" vertical="distributed" wrapText="1"/>
    </xf>
    <xf numFmtId="0" fontId="35" fillId="0" borderId="0" xfId="20" applyFont="1" applyAlignment="1">
      <alignment horizontal="right" vertical="top" textRotation="255"/>
    </xf>
    <xf numFmtId="0" fontId="35" fillId="0" borderId="0" xfId="20" applyFont="1" applyAlignment="1">
      <alignment horizontal="right" vertical="distributed" textRotation="255" wrapText="1"/>
    </xf>
    <xf numFmtId="0" fontId="35" fillId="0" borderId="0" xfId="20" applyFont="1" applyAlignment="1">
      <alignment vertical="distributed" wrapText="1"/>
    </xf>
    <xf numFmtId="0" fontId="35" fillId="0" borderId="10" xfId="20" applyFont="1" applyBorder="1" applyAlignment="1">
      <alignment horizontal="center" vertical="center" wrapText="1"/>
    </xf>
    <xf numFmtId="0" fontId="9" fillId="0" borderId="35" xfId="20" applyFont="1" applyBorder="1" applyAlignment="1">
      <alignment horizontal="center" vertical="top"/>
    </xf>
    <xf numFmtId="0" fontId="9" fillId="0" borderId="33" xfId="20" applyFont="1" applyBorder="1" applyAlignment="1">
      <alignment horizontal="center" vertical="top"/>
    </xf>
    <xf numFmtId="0" fontId="61" fillId="0" borderId="33" xfId="20" applyFont="1" applyBorder="1" applyAlignment="1">
      <alignment horizontal="center" vertical="top"/>
    </xf>
    <xf numFmtId="0" fontId="71" fillId="0" borderId="33" xfId="20" applyFont="1" applyBorder="1" applyAlignment="1">
      <alignment horizontal="center" vertical="top" shrinkToFit="1"/>
    </xf>
    <xf numFmtId="0" fontId="71" fillId="0" borderId="36" xfId="20" applyFont="1" applyBorder="1" applyAlignment="1">
      <alignment horizontal="center" vertical="top" shrinkToFit="1"/>
    </xf>
    <xf numFmtId="0" fontId="35" fillId="0" borderId="0" xfId="20" applyFont="1" applyAlignment="1">
      <alignment horizontal="center" vertical="top"/>
    </xf>
    <xf numFmtId="0" fontId="35" fillId="0" borderId="19" xfId="20" applyFont="1" applyBorder="1" applyAlignment="1">
      <alignment horizontal="distributed"/>
    </xf>
    <xf numFmtId="186" fontId="73" fillId="0" borderId="31" xfId="58" applyNumberFormat="1" applyFont="1" applyBorder="1" applyAlignment="1">
      <alignment vertical="center"/>
    </xf>
    <xf numFmtId="0" fontId="59" fillId="0" borderId="47" xfId="20" applyFont="1" applyBorder="1" applyAlignment="1">
      <alignment vertical="top" wrapText="1" readingOrder="1"/>
    </xf>
    <xf numFmtId="186" fontId="73" fillId="0" borderId="31" xfId="58" applyNumberFormat="1" applyFont="1" applyBorder="1" applyAlignment="1">
      <alignment vertical="center" wrapText="1" readingOrder="1"/>
    </xf>
    <xf numFmtId="186" fontId="73" fillId="0" borderId="47" xfId="58" applyNumberFormat="1" applyFont="1" applyBorder="1" applyAlignment="1">
      <alignment vertical="center" wrapText="1" readingOrder="1"/>
    </xf>
    <xf numFmtId="0" fontId="59" fillId="0" borderId="47" xfId="20" applyFont="1" applyBorder="1" applyAlignment="1">
      <alignment horizontal="right" vertical="top" textRotation="255" wrapText="1" readingOrder="1"/>
    </xf>
    <xf numFmtId="3" fontId="35" fillId="0" borderId="31" xfId="20" applyNumberFormat="1" applyFont="1" applyBorder="1" applyAlignment="1">
      <alignment vertical="center" wrapText="1" readingOrder="1"/>
    </xf>
    <xf numFmtId="3" fontId="35" fillId="0" borderId="31" xfId="20" applyNumberFormat="1" applyFont="1" applyBorder="1" applyAlignment="1">
      <alignment vertical="top" wrapText="1" readingOrder="1"/>
    </xf>
    <xf numFmtId="0" fontId="35" fillId="0" borderId="47" xfId="20" applyFont="1" applyBorder="1" applyAlignment="1">
      <alignment horizontal="distributed"/>
    </xf>
    <xf numFmtId="0" fontId="35" fillId="0" borderId="31" xfId="20" applyFont="1" applyBorder="1" applyAlignment="1">
      <alignment horizontal="right" vertical="top" textRotation="255"/>
    </xf>
    <xf numFmtId="0" fontId="35" fillId="0" borderId="47" xfId="20" applyFont="1" applyBorder="1" applyAlignment="1">
      <alignment horizontal="right" vertical="top" textRotation="255"/>
    </xf>
    <xf numFmtId="0" fontId="35" fillId="0" borderId="31" xfId="20" applyFont="1" applyBorder="1" applyAlignment="1">
      <alignment horizontal="center" vertical="top" wrapText="1" readingOrder="1"/>
    </xf>
    <xf numFmtId="0" fontId="35" fillId="0" borderId="31" xfId="20" applyFont="1" applyBorder="1" applyAlignment="1">
      <alignment horizontal="left" vertical="top" wrapText="1" readingOrder="1"/>
    </xf>
    <xf numFmtId="0" fontId="35" fillId="0" borderId="47" xfId="20" applyFont="1" applyBorder="1" applyAlignment="1">
      <alignment vertical="top" wrapText="1" readingOrder="1"/>
    </xf>
    <xf numFmtId="0" fontId="35" fillId="0" borderId="39" xfId="20" applyFont="1" applyBorder="1" applyAlignment="1">
      <alignment vertical="top" wrapText="1" readingOrder="1"/>
    </xf>
    <xf numFmtId="187" fontId="73" fillId="0" borderId="48" xfId="20" applyNumberFormat="1" applyFont="1" applyBorder="1" applyAlignment="1">
      <alignment horizontal="center" vertical="center"/>
    </xf>
    <xf numFmtId="187" fontId="73" fillId="0" borderId="48" xfId="20" applyNumberFormat="1" applyFont="1" applyBorder="1" applyAlignment="1">
      <alignment vertical="center"/>
    </xf>
    <xf numFmtId="0" fontId="35" fillId="0" borderId="23" xfId="20" applyFont="1" applyBorder="1" applyAlignment="1">
      <alignment horizontal="right" vertical="top" textRotation="255"/>
    </xf>
    <xf numFmtId="0" fontId="35" fillId="0" borderId="23" xfId="20" applyFont="1" applyBorder="1" applyAlignment="1">
      <alignment vertical="top" wrapText="1" readingOrder="1"/>
    </xf>
    <xf numFmtId="0" fontId="35" fillId="34" borderId="22" xfId="20" applyFont="1" applyFill="1" applyBorder="1" applyAlignment="1">
      <alignment horizontal="distributed"/>
    </xf>
    <xf numFmtId="0" fontId="35" fillId="0" borderId="22" xfId="20" applyFont="1" applyBorder="1" applyAlignment="1">
      <alignment horizontal="center" vertical="center"/>
    </xf>
    <xf numFmtId="0" fontId="35" fillId="0" borderId="23" xfId="20" applyFont="1" applyBorder="1" applyAlignment="1">
      <alignment horizontal="center" vertical="center" textRotation="255"/>
    </xf>
    <xf numFmtId="0" fontId="35" fillId="0" borderId="20" xfId="20" applyFont="1" applyBorder="1" applyAlignment="1">
      <alignment vertical="top" wrapText="1" readingOrder="1"/>
    </xf>
    <xf numFmtId="3" fontId="35" fillId="0" borderId="23" xfId="20" applyNumberFormat="1" applyFont="1" applyBorder="1" applyAlignment="1">
      <alignment vertical="top" wrapText="1" readingOrder="1"/>
    </xf>
    <xf numFmtId="0" fontId="35" fillId="0" borderId="22" xfId="20" applyFont="1" applyBorder="1" applyAlignment="1">
      <alignment horizontal="distributed"/>
    </xf>
    <xf numFmtId="0" fontId="35" fillId="0" borderId="20" xfId="20" applyFont="1" applyBorder="1" applyAlignment="1">
      <alignment horizontal="right" vertical="top" textRotation="255"/>
    </xf>
    <xf numFmtId="0" fontId="35" fillId="0" borderId="19" xfId="20" applyFont="1" applyBorder="1" applyAlignment="1">
      <alignment horizontal="distributed" wrapText="1"/>
    </xf>
    <xf numFmtId="0" fontId="35" fillId="0" borderId="22" xfId="20" applyFont="1" applyBorder="1" applyAlignment="1">
      <alignment horizontal="right" vertical="top" textRotation="255"/>
    </xf>
    <xf numFmtId="0" fontId="35" fillId="0" borderId="22" xfId="20" applyFont="1" applyBorder="1"/>
    <xf numFmtId="0" fontId="35" fillId="0" borderId="23" xfId="20" applyFont="1" applyBorder="1"/>
    <xf numFmtId="0" fontId="35" fillId="0" borderId="20" xfId="20" applyFont="1" applyBorder="1"/>
    <xf numFmtId="0" fontId="35" fillId="0" borderId="34" xfId="20" applyFont="1" applyBorder="1" applyAlignment="1">
      <alignment horizontal="distributed"/>
    </xf>
    <xf numFmtId="0" fontId="35" fillId="0" borderId="40" xfId="20" applyFont="1" applyBorder="1" applyAlignment="1">
      <alignment horizontal="distributed"/>
    </xf>
    <xf numFmtId="0" fontId="35" fillId="0" borderId="34" xfId="20" applyFont="1" applyBorder="1"/>
    <xf numFmtId="0" fontId="35" fillId="0" borderId="40" xfId="20" applyFont="1" applyBorder="1"/>
    <xf numFmtId="0" fontId="35" fillId="0" borderId="41" xfId="20" applyFont="1" applyBorder="1"/>
    <xf numFmtId="0" fontId="35" fillId="0" borderId="0" xfId="53" applyFont="1" applyAlignment="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0" fillId="0" borderId="0" xfId="59" applyFont="1">
      <alignment vertical="center"/>
    </xf>
    <xf numFmtId="0" fontId="35" fillId="0" borderId="0" xfId="20" applyFont="1" applyAlignment="1">
      <alignment horizontal="distributed" vertical="center"/>
    </xf>
    <xf numFmtId="37" fontId="31" fillId="0" borderId="0" xfId="54" applyFont="1"/>
    <xf numFmtId="0" fontId="74" fillId="0" borderId="0" xfId="26" applyFont="1">
      <alignment vertical="center"/>
    </xf>
    <xf numFmtId="37" fontId="31" fillId="0" borderId="23" xfId="54" applyFont="1" applyBorder="1" applyAlignment="1">
      <alignment horizontal="center" vertical="center"/>
    </xf>
    <xf numFmtId="37" fontId="69" fillId="0" borderId="23" xfId="54" applyFont="1" applyBorder="1" applyAlignment="1">
      <alignment horizontal="center" vertical="center" wrapText="1"/>
    </xf>
    <xf numFmtId="37" fontId="31" fillId="0" borderId="0" xfId="54" applyFont="1" applyAlignment="1">
      <alignment vertical="center"/>
    </xf>
    <xf numFmtId="0" fontId="69" fillId="0" borderId="17" xfId="60" applyFont="1" applyBorder="1" applyAlignment="1">
      <alignment horizontal="left" vertical="center"/>
    </xf>
    <xf numFmtId="37" fontId="31" fillId="0" borderId="18" xfId="54" applyFont="1" applyBorder="1" applyAlignment="1">
      <alignment vertical="center"/>
    </xf>
    <xf numFmtId="37" fontId="31" fillId="0" borderId="0" xfId="54" applyFont="1" applyAlignment="1">
      <alignment horizontal="center" vertical="center"/>
    </xf>
    <xf numFmtId="0" fontId="31" fillId="0" borderId="0" xfId="60" applyFont="1" applyAlignment="1">
      <alignment horizontal="left" vertical="center"/>
    </xf>
    <xf numFmtId="37" fontId="0" fillId="0" borderId="0" xfId="54" applyFont="1"/>
    <xf numFmtId="37" fontId="32" fillId="0" borderId="0" xfId="54" applyFont="1" applyAlignment="1">
      <alignment horizontal="center"/>
    </xf>
    <xf numFmtId="37" fontId="31" fillId="0" borderId="0" xfId="54" applyFont="1" applyAlignment="1">
      <alignment horizontal="center"/>
    </xf>
    <xf numFmtId="37" fontId="31" fillId="0" borderId="18" xfId="54" applyFont="1" applyBorder="1" applyAlignment="1">
      <alignment horizontal="center" vertical="center"/>
    </xf>
    <xf numFmtId="37" fontId="31" fillId="0" borderId="11" xfId="54" applyFont="1" applyBorder="1" applyAlignment="1">
      <alignment horizontal="center" vertical="center"/>
    </xf>
    <xf numFmtId="37" fontId="31" fillId="0" borderId="11" xfId="54" applyFont="1" applyBorder="1" applyAlignment="1">
      <alignment horizontal="center" vertical="center" wrapText="1"/>
    </xf>
    <xf numFmtId="37" fontId="31" fillId="0" borderId="19" xfId="54" applyFont="1" applyBorder="1" applyAlignment="1">
      <alignment horizontal="center" vertical="center" wrapText="1"/>
    </xf>
    <xf numFmtId="37" fontId="31" fillId="0" borderId="17" xfId="54" applyFont="1" applyBorder="1" applyAlignment="1">
      <alignment horizontal="center" vertical="center" wrapText="1"/>
    </xf>
    <xf numFmtId="37" fontId="31" fillId="0" borderId="19" xfId="54" applyFont="1" applyBorder="1" applyAlignment="1">
      <alignment horizontal="center"/>
    </xf>
    <xf numFmtId="189" fontId="31" fillId="0" borderId="11" xfId="54" applyNumberFormat="1" applyFont="1" applyBorder="1"/>
    <xf numFmtId="189" fontId="31" fillId="0" borderId="0" xfId="54" applyNumberFormat="1" applyFont="1"/>
    <xf numFmtId="189" fontId="31" fillId="0" borderId="15" xfId="54" applyNumberFormat="1" applyFont="1" applyBorder="1"/>
    <xf numFmtId="189" fontId="31" fillId="0" borderId="51" xfId="54" applyNumberFormat="1" applyFont="1" applyBorder="1"/>
    <xf numFmtId="190" fontId="31" fillId="0" borderId="22" xfId="26" applyNumberFormat="1" applyFont="1" applyBorder="1">
      <alignment vertical="center"/>
    </xf>
    <xf numFmtId="189" fontId="31" fillId="0" borderId="23" xfId="54" applyNumberFormat="1" applyFont="1" applyBorder="1"/>
    <xf numFmtId="189" fontId="31" fillId="0" borderId="21" xfId="54" applyNumberFormat="1" applyFont="1" applyBorder="1"/>
    <xf numFmtId="189" fontId="31" fillId="0" borderId="20" xfId="54" applyNumberFormat="1" applyFont="1" applyBorder="1"/>
    <xf numFmtId="189" fontId="31" fillId="0" borderId="50" xfId="54" applyNumberFormat="1" applyFont="1" applyBorder="1"/>
    <xf numFmtId="189" fontId="79" fillId="0" borderId="23" xfId="54" applyNumberFormat="1" applyFont="1" applyBorder="1"/>
    <xf numFmtId="190" fontId="0" fillId="0" borderId="22" xfId="26" applyNumberFormat="1" applyFont="1" applyBorder="1">
      <alignment vertical="center"/>
    </xf>
    <xf numFmtId="189" fontId="79" fillId="0" borderId="21" xfId="54" applyNumberFormat="1" applyFont="1" applyBorder="1"/>
    <xf numFmtId="189" fontId="79" fillId="0" borderId="20" xfId="54" applyNumberFormat="1" applyFont="1" applyBorder="1"/>
    <xf numFmtId="189" fontId="79" fillId="0" borderId="50" xfId="54" applyNumberFormat="1" applyFont="1" applyBorder="1"/>
    <xf numFmtId="190" fontId="31" fillId="0" borderId="22" xfId="26" applyNumberFormat="1" applyFont="1" applyBorder="1" applyAlignment="1">
      <alignment horizontal="center" vertical="center"/>
    </xf>
    <xf numFmtId="189" fontId="31" fillId="0" borderId="49" xfId="54" applyNumberFormat="1" applyFont="1" applyBorder="1"/>
    <xf numFmtId="0" fontId="31" fillId="0" borderId="0" xfId="61" applyFont="1" applyAlignment="1">
      <alignment horizontal="left" vertical="center"/>
    </xf>
    <xf numFmtId="37" fontId="31" fillId="0" borderId="0" xfId="54" applyFont="1" applyAlignment="1">
      <alignment horizontal="left" vertical="center"/>
    </xf>
    <xf numFmtId="37" fontId="31" fillId="0" borderId="0" xfId="54" applyFont="1" applyAlignment="1">
      <alignment horizontal="right" vertical="center"/>
    </xf>
    <xf numFmtId="0" fontId="31" fillId="0" borderId="0" xfId="24" applyFont="1">
      <alignment vertical="center"/>
    </xf>
    <xf numFmtId="0" fontId="74" fillId="0" borderId="0" xfId="24" applyFont="1">
      <alignment vertical="center"/>
    </xf>
    <xf numFmtId="0" fontId="31" fillId="0" borderId="23" xfId="54" applyNumberFormat="1" applyFont="1" applyBorder="1" applyAlignment="1">
      <alignment horizontal="justify"/>
    </xf>
    <xf numFmtId="188" fontId="31" fillId="0" borderId="15" xfId="54" applyNumberFormat="1" applyFont="1" applyBorder="1" applyAlignment="1">
      <alignment vertical="center"/>
    </xf>
    <xf numFmtId="0" fontId="69" fillId="0" borderId="0" xfId="60" applyFont="1" applyAlignment="1">
      <alignment horizontal="left" vertical="center"/>
    </xf>
    <xf numFmtId="37" fontId="31" fillId="0" borderId="13" xfId="54" applyFont="1" applyBorder="1" applyAlignment="1">
      <alignment horizontal="center" vertical="center"/>
    </xf>
    <xf numFmtId="0" fontId="31" fillId="0" borderId="13" xfId="60" applyFont="1" applyBorder="1" applyAlignment="1">
      <alignment horizontal="left" vertical="center"/>
    </xf>
    <xf numFmtId="37" fontId="0" fillId="0" borderId="13" xfId="54" applyFont="1" applyBorder="1"/>
    <xf numFmtId="37" fontId="31" fillId="0" borderId="13" xfId="54" applyFont="1" applyBorder="1"/>
    <xf numFmtId="37" fontId="31" fillId="0" borderId="23" xfId="54" applyFont="1" applyBorder="1" applyAlignment="1">
      <alignment horizontal="center" vertical="center" wrapText="1"/>
    </xf>
    <xf numFmtId="0" fontId="38" fillId="0" borderId="23" xfId="54" applyNumberFormat="1" applyFont="1" applyBorder="1" applyAlignment="1">
      <alignment horizontal="center" vertical="center" wrapText="1"/>
    </xf>
    <xf numFmtId="37" fontId="38" fillId="0" borderId="23" xfId="54" applyFont="1" applyBorder="1" applyAlignment="1">
      <alignment horizontal="center" vertical="center" wrapText="1"/>
    </xf>
    <xf numFmtId="37" fontId="10" fillId="0" borderId="20" xfId="54" applyFont="1" applyBorder="1" applyAlignment="1">
      <alignment horizontal="center" vertical="center" wrapText="1"/>
    </xf>
    <xf numFmtId="190" fontId="31" fillId="0" borderId="22" xfId="24" applyNumberFormat="1" applyFont="1" applyBorder="1">
      <alignment vertical="center"/>
    </xf>
    <xf numFmtId="189" fontId="31" fillId="0" borderId="17" xfId="54" applyNumberFormat="1" applyFont="1" applyBorder="1"/>
    <xf numFmtId="189" fontId="80" fillId="0" borderId="23" xfId="54" applyNumberFormat="1" applyFont="1" applyBorder="1"/>
    <xf numFmtId="189" fontId="80" fillId="0" borderId="23" xfId="54" applyNumberFormat="1" applyFont="1" applyBorder="1" applyAlignment="1">
      <alignment horizontal="center"/>
    </xf>
    <xf numFmtId="189" fontId="80" fillId="0" borderId="20" xfId="54" applyNumberFormat="1" applyFont="1" applyBorder="1"/>
    <xf numFmtId="37" fontId="31" fillId="0" borderId="22" xfId="54" applyFont="1" applyBorder="1" applyAlignment="1">
      <alignment horizontal="center"/>
    </xf>
    <xf numFmtId="37" fontId="31" fillId="0" borderId="22" xfId="54" applyFont="1" applyBorder="1" applyAlignment="1">
      <alignment horizontal="center" vertical="center"/>
    </xf>
    <xf numFmtId="37" fontId="31" fillId="0" borderId="21" xfId="54" applyFont="1" applyBorder="1" applyAlignment="1">
      <alignment vertical="center"/>
    </xf>
    <xf numFmtId="37" fontId="31" fillId="0" borderId="21" xfId="54" applyFont="1" applyBorder="1"/>
    <xf numFmtId="37" fontId="31" fillId="0" borderId="21" xfId="54" applyFont="1" applyBorder="1" applyAlignment="1">
      <alignment horizontal="right" vertical="center"/>
    </xf>
    <xf numFmtId="37" fontId="31" fillId="0" borderId="21" xfId="54" applyFont="1" applyBorder="1" applyAlignment="1">
      <alignment horizontal="right"/>
    </xf>
    <xf numFmtId="0" fontId="31" fillId="0" borderId="21" xfId="60" applyFont="1" applyBorder="1" applyAlignment="1">
      <alignment vertical="center"/>
    </xf>
    <xf numFmtId="37" fontId="81" fillId="0" borderId="0" xfId="54" applyFont="1"/>
    <xf numFmtId="0" fontId="91" fillId="0" borderId="0" xfId="25">
      <alignment vertical="center"/>
    </xf>
    <xf numFmtId="0" fontId="69" fillId="0" borderId="18" xfId="60" applyFont="1" applyBorder="1" applyAlignment="1">
      <alignment horizontal="left" vertical="center"/>
    </xf>
    <xf numFmtId="37" fontId="31" fillId="0" borderId="20" xfId="54" applyFont="1" applyBorder="1" applyAlignment="1">
      <alignment horizontal="center" vertical="center" wrapText="1"/>
    </xf>
    <xf numFmtId="0" fontId="31" fillId="0" borderId="21" xfId="25" applyFont="1" applyBorder="1" applyAlignment="1">
      <alignment horizontal="center" vertical="center" wrapText="1"/>
    </xf>
    <xf numFmtId="0" fontId="31" fillId="0" borderId="22" xfId="25" applyFont="1" applyBorder="1" applyAlignment="1">
      <alignment horizontal="center" vertical="center"/>
    </xf>
    <xf numFmtId="189" fontId="31" fillId="0" borderId="23" xfId="54" applyNumberFormat="1" applyFont="1" applyBorder="1" applyAlignment="1">
      <alignment vertical="center"/>
    </xf>
    <xf numFmtId="189" fontId="31" fillId="0" borderId="20" xfId="54" applyNumberFormat="1" applyFont="1" applyBorder="1" applyAlignment="1">
      <alignment vertical="center"/>
    </xf>
    <xf numFmtId="189" fontId="31" fillId="0" borderId="52" xfId="54" applyNumberFormat="1" applyFont="1" applyBorder="1" applyAlignment="1">
      <alignment vertical="center"/>
    </xf>
    <xf numFmtId="0" fontId="80" fillId="0" borderId="22" xfId="25" applyFont="1" applyBorder="1" applyAlignment="1">
      <alignment horizontal="center" vertical="center"/>
    </xf>
    <xf numFmtId="189" fontId="80" fillId="0" borderId="23" xfId="54" applyNumberFormat="1" applyFont="1" applyBorder="1" applyAlignment="1">
      <alignment vertical="center"/>
    </xf>
    <xf numFmtId="189" fontId="80" fillId="0" borderId="20" xfId="54" applyNumberFormat="1" applyFont="1" applyBorder="1" applyAlignment="1">
      <alignment vertical="center"/>
    </xf>
    <xf numFmtId="189" fontId="80" fillId="0" borderId="52" xfId="54" applyNumberFormat="1" applyFont="1" applyBorder="1" applyAlignment="1">
      <alignment vertical="center"/>
    </xf>
    <xf numFmtId="0" fontId="31" fillId="0" borderId="22" xfId="25" applyFont="1" applyBorder="1" applyAlignment="1">
      <alignment horizontal="right" vertical="center"/>
    </xf>
    <xf numFmtId="0" fontId="31" fillId="0" borderId="22" xfId="25" applyFont="1" applyBorder="1">
      <alignment vertical="center"/>
    </xf>
    <xf numFmtId="37" fontId="31" fillId="0" borderId="0" xfId="54" applyFont="1" applyAlignment="1">
      <alignment horizontal="right"/>
    </xf>
    <xf numFmtId="37" fontId="31" fillId="0" borderId="0" xfId="54" applyFont="1" applyAlignment="1">
      <alignment horizontal="left" vertical="top" wrapText="1"/>
    </xf>
    <xf numFmtId="0" fontId="5" fillId="0" borderId="0" xfId="27">
      <alignment vertical="center"/>
    </xf>
    <xf numFmtId="0" fontId="31" fillId="0" borderId="23" xfId="55" applyNumberFormat="1" applyFont="1" applyBorder="1" applyAlignment="1">
      <alignment horizontal="justify"/>
    </xf>
    <xf numFmtId="191" fontId="31" fillId="0" borderId="15" xfId="55" applyNumberFormat="1" applyFont="1" applyBorder="1" applyAlignment="1">
      <alignment vertical="center"/>
    </xf>
    <xf numFmtId="0" fontId="31" fillId="0" borderId="0" xfId="27" applyFont="1" applyAlignment="1">
      <alignment horizontal="justify" wrapText="1"/>
    </xf>
    <xf numFmtId="37" fontId="31" fillId="0" borderId="23" xfId="55" applyFont="1" applyBorder="1" applyAlignment="1">
      <alignment horizontal="center" vertical="center"/>
    </xf>
    <xf numFmtId="0" fontId="31" fillId="0" borderId="10" xfId="55" applyNumberFormat="1" applyFont="1" applyBorder="1" applyAlignment="1">
      <alignment horizontal="justify"/>
    </xf>
    <xf numFmtId="0" fontId="31" fillId="0" borderId="15" xfId="27" applyFont="1" applyBorder="1" applyAlignment="1">
      <alignment horizontal="justify"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85" fillId="0" borderId="0" xfId="27" applyFont="1" applyAlignment="1">
      <alignment horizontal="center" vertical="center"/>
    </xf>
    <xf numFmtId="0" fontId="85" fillId="0" borderId="22" xfId="27" applyFont="1" applyBorder="1" applyAlignment="1">
      <alignment horizontal="center" vertical="center"/>
    </xf>
    <xf numFmtId="0" fontId="30" fillId="0" borderId="11" xfId="27" applyFont="1" applyBorder="1" applyAlignment="1">
      <alignment horizontal="center" vertical="center" wrapText="1"/>
    </xf>
    <xf numFmtId="0" fontId="31" fillId="0" borderId="23" xfId="27" applyFont="1" applyBorder="1" applyAlignment="1">
      <alignment vertical="center" wrapText="1"/>
    </xf>
    <xf numFmtId="0" fontId="31" fillId="0" borderId="19" xfId="27" applyFont="1" applyBorder="1" applyAlignment="1">
      <alignment horizontal="center" vertical="center" wrapText="1"/>
    </xf>
    <xf numFmtId="0" fontId="85" fillId="0" borderId="11" xfId="27" applyFont="1" applyBorder="1" applyAlignment="1">
      <alignment horizontal="center" wrapText="1"/>
    </xf>
    <xf numFmtId="0" fontId="5" fillId="0" borderId="17" xfId="27" applyBorder="1" applyAlignment="1">
      <alignment horizontal="center" vertical="center"/>
    </xf>
    <xf numFmtId="0" fontId="5" fillId="0" borderId="0" xfId="27" applyAlignment="1">
      <alignment horizontal="center" vertical="center"/>
    </xf>
    <xf numFmtId="0" fontId="38" fillId="0" borderId="23" xfId="27" applyFont="1" applyBorder="1" applyAlignment="1">
      <alignment horizontal="justify" wrapText="1"/>
    </xf>
    <xf numFmtId="0" fontId="86" fillId="0" borderId="23" xfId="27" applyFont="1" applyBorder="1" applyAlignment="1">
      <alignment horizontal="center" wrapText="1"/>
    </xf>
    <xf numFmtId="0" fontId="5" fillId="0" borderId="20" xfId="27" applyBorder="1">
      <alignment vertical="center"/>
    </xf>
    <xf numFmtId="0" fontId="87" fillId="0" borderId="23" xfId="27" applyFont="1" applyBorder="1" applyAlignment="1">
      <alignment horizontal="center" vertical="center" wrapText="1"/>
    </xf>
    <xf numFmtId="192" fontId="53" fillId="0" borderId="23" xfId="27" applyNumberFormat="1" applyFont="1" applyBorder="1" applyAlignment="1">
      <alignment horizontal="center" vertical="center" wrapText="1"/>
    </xf>
    <xf numFmtId="192" fontId="88" fillId="0" borderId="23" xfId="27" applyNumberFormat="1" applyFont="1" applyBorder="1" applyAlignment="1">
      <alignment horizontal="center" vertical="center" wrapText="1"/>
    </xf>
    <xf numFmtId="0" fontId="53" fillId="0" borderId="23" xfId="27" applyFont="1" applyBorder="1" applyAlignment="1">
      <alignment horizontal="center" vertical="center" wrapText="1"/>
    </xf>
    <xf numFmtId="0" fontId="88" fillId="0" borderId="23" xfId="27" applyFont="1" applyBorder="1" applyAlignment="1">
      <alignment horizontal="center" vertical="center" wrapText="1"/>
    </xf>
    <xf numFmtId="0" fontId="53" fillId="0" borderId="20" xfId="27" applyFont="1" applyBorder="1" applyAlignment="1">
      <alignment horizontal="center" vertical="center" wrapText="1"/>
    </xf>
    <xf numFmtId="0" fontId="85" fillId="0" borderId="23" xfId="27" applyFont="1" applyBorder="1" applyAlignment="1">
      <alignment horizontal="center" wrapText="1"/>
    </xf>
    <xf numFmtId="0" fontId="5" fillId="0" borderId="20" xfId="27" applyBorder="1" applyAlignment="1">
      <alignment horizontal="center" vertical="center"/>
    </xf>
    <xf numFmtId="37" fontId="31" fillId="0" borderId="22" xfId="55" applyFont="1" applyBorder="1" applyAlignment="1">
      <alignment horizontal="center" vertical="center"/>
    </xf>
    <xf numFmtId="37" fontId="31" fillId="0" borderId="0" xfId="55" applyFont="1"/>
    <xf numFmtId="0" fontId="31" fillId="0" borderId="0" xfId="27" applyFont="1">
      <alignment vertical="center"/>
    </xf>
    <xf numFmtId="37" fontId="31" fillId="0" borderId="0" xfId="55" applyFont="1" applyAlignment="1">
      <alignment horizontal="center" vertical="center"/>
    </xf>
    <xf numFmtId="37" fontId="31" fillId="0" borderId="0" xfId="55" applyFont="1" applyAlignment="1">
      <alignment vertical="center"/>
    </xf>
    <xf numFmtId="37" fontId="31" fillId="0" borderId="0" xfId="55" applyFont="1" applyAlignment="1">
      <alignment horizontal="right" vertical="center"/>
    </xf>
    <xf numFmtId="37" fontId="31" fillId="0" borderId="0" xfId="55" applyFont="1" applyAlignment="1">
      <alignment horizontal="right"/>
    </xf>
    <xf numFmtId="37" fontId="31" fillId="0" borderId="0" xfId="55" applyFont="1" applyAlignment="1">
      <alignment horizontal="left" vertical="center"/>
    </xf>
    <xf numFmtId="0" fontId="31" fillId="0" borderId="0" xfId="27" applyFont="1" applyAlignment="1">
      <alignment horizontal="left"/>
    </xf>
    <xf numFmtId="0" fontId="5" fillId="0" borderId="0" xfId="28">
      <alignment vertical="center"/>
    </xf>
    <xf numFmtId="0" fontId="31" fillId="0" borderId="0" xfId="28" applyFont="1" applyAlignment="1">
      <alignment horizontal="center" vertical="center" wrapText="1"/>
    </xf>
    <xf numFmtId="0" fontId="31" fillId="0" borderId="0" xfId="28" applyFont="1" applyAlignment="1">
      <alignment horizontal="justify"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85" fillId="0" borderId="0" xfId="28" applyFont="1" applyAlignment="1">
      <alignment horizontal="center" vertical="center"/>
    </xf>
    <xf numFmtId="0" fontId="31" fillId="0" borderId="11" xfId="28" applyFont="1" applyBorder="1" applyAlignment="1">
      <alignment horizontal="center" vertical="center" wrapText="1"/>
    </xf>
    <xf numFmtId="0" fontId="31" fillId="0" borderId="19" xfId="28" applyFont="1" applyBorder="1" applyAlignment="1">
      <alignment horizontal="center" vertical="center" wrapText="1"/>
    </xf>
    <xf numFmtId="0" fontId="85" fillId="0" borderId="11" xfId="28" applyFont="1" applyBorder="1" applyAlignment="1">
      <alignment horizontal="center" wrapText="1"/>
    </xf>
    <xf numFmtId="0" fontId="85" fillId="0" borderId="17" xfId="28" applyFont="1" applyBorder="1" applyAlignment="1">
      <alignment horizontal="center" wrapText="1"/>
    </xf>
    <xf numFmtId="0" fontId="85" fillId="0" borderId="20" xfId="28" applyFont="1" applyBorder="1" applyAlignment="1">
      <alignment horizontal="center" wrapText="1"/>
    </xf>
    <xf numFmtId="0" fontId="5" fillId="0" borderId="0" xfId="28" applyAlignment="1">
      <alignment horizontal="center" vertical="center"/>
    </xf>
    <xf numFmtId="0" fontId="86" fillId="0" borderId="23" xfId="28" applyFont="1" applyBorder="1" applyAlignment="1">
      <alignment horizontal="center" wrapText="1"/>
    </xf>
    <xf numFmtId="0" fontId="86" fillId="0" borderId="20" xfId="28" applyFont="1" applyBorder="1" applyAlignment="1">
      <alignment horizontal="center" wrapText="1"/>
    </xf>
    <xf numFmtId="0" fontId="86" fillId="0" borderId="12" xfId="28" applyFont="1" applyBorder="1" applyAlignment="1">
      <alignment horizontal="center" wrapText="1"/>
    </xf>
    <xf numFmtId="0" fontId="33" fillId="0" borderId="22" xfId="28" applyFont="1" applyBorder="1" applyAlignment="1">
      <alignment horizontal="center" vertical="center" wrapText="1"/>
    </xf>
    <xf numFmtId="192" fontId="53" fillId="35" borderId="23" xfId="28" applyNumberFormat="1" applyFont="1" applyFill="1" applyBorder="1" applyAlignment="1">
      <alignment horizontal="center" wrapText="1"/>
    </xf>
    <xf numFmtId="192" fontId="87" fillId="35" borderId="23" xfId="28" applyNumberFormat="1" applyFont="1" applyFill="1" applyBorder="1" applyAlignment="1">
      <alignment horizontal="center" wrapText="1"/>
    </xf>
    <xf numFmtId="192" fontId="87" fillId="26" borderId="23" xfId="28" applyNumberFormat="1" applyFont="1" applyFill="1" applyBorder="1" applyAlignment="1">
      <alignment horizontal="center" wrapText="1"/>
    </xf>
    <xf numFmtId="192" fontId="88" fillId="34" borderId="23" xfId="28" applyNumberFormat="1" applyFont="1" applyFill="1" applyBorder="1" applyAlignment="1">
      <alignment horizontal="center" wrapText="1"/>
    </xf>
    <xf numFmtId="192" fontId="88" fillId="26" borderId="23" xfId="28" applyNumberFormat="1" applyFont="1" applyFill="1" applyBorder="1" applyAlignment="1">
      <alignment horizontal="center" wrapText="1"/>
    </xf>
    <xf numFmtId="192" fontId="88" fillId="34" borderId="20" xfId="28" applyNumberFormat="1" applyFont="1" applyFill="1" applyBorder="1" applyAlignment="1">
      <alignment horizontal="center" wrapText="1"/>
    </xf>
    <xf numFmtId="192" fontId="33" fillId="35" borderId="23" xfId="28" applyNumberFormat="1" applyFont="1" applyFill="1" applyBorder="1" applyAlignment="1">
      <alignment horizontal="center" wrapText="1"/>
    </xf>
    <xf numFmtId="192" fontId="53" fillId="26" borderId="23" xfId="28" applyNumberFormat="1" applyFont="1" applyFill="1" applyBorder="1" applyAlignment="1">
      <alignment horizontal="center" wrapText="1"/>
    </xf>
    <xf numFmtId="192" fontId="53" fillId="26" borderId="20" xfId="28" applyNumberFormat="1" applyFont="1" applyFill="1" applyBorder="1" applyAlignment="1">
      <alignment horizontal="center" wrapText="1"/>
    </xf>
    <xf numFmtId="0" fontId="85" fillId="0" borderId="23" xfId="28" applyFont="1" applyBorder="1" applyAlignment="1">
      <alignment horizontal="center" wrapText="1"/>
    </xf>
    <xf numFmtId="0" fontId="31" fillId="0" borderId="0" xfId="28" applyFont="1">
      <alignment vertical="center"/>
    </xf>
    <xf numFmtId="0" fontId="31" fillId="0" borderId="0" xfId="28" applyFont="1" applyAlignment="1">
      <alignment horizontal="left"/>
    </xf>
    <xf numFmtId="0" fontId="5" fillId="0" borderId="0" xfId="35">
      <alignment vertical="center"/>
    </xf>
    <xf numFmtId="191" fontId="31" fillId="0" borderId="0" xfId="55" applyNumberFormat="1" applyFont="1" applyAlignment="1">
      <alignment vertical="center"/>
    </xf>
    <xf numFmtId="0" fontId="31" fillId="0" borderId="0" xfId="35" applyFont="1" applyAlignment="1">
      <alignment horizontal="center" vertical="center" wrapText="1"/>
    </xf>
    <xf numFmtId="0" fontId="31" fillId="0" borderId="0" xfId="35" applyFont="1" applyAlignment="1">
      <alignment horizontal="justify" wrapText="1"/>
    </xf>
    <xf numFmtId="0" fontId="76" fillId="0" borderId="13" xfId="35" applyFont="1" applyBorder="1" applyAlignment="1">
      <alignment wrapText="1"/>
    </xf>
    <xf numFmtId="0" fontId="31" fillId="0" borderId="0" xfId="35" applyFont="1" applyAlignment="1">
      <alignment horizontal="center" wrapText="1"/>
    </xf>
    <xf numFmtId="0" fontId="31" fillId="0" borderId="23" xfId="35" applyFont="1" applyBorder="1" applyAlignment="1">
      <alignment horizontal="center" vertical="center" wrapText="1"/>
    </xf>
    <xf numFmtId="0" fontId="85" fillId="0" borderId="0" xfId="35" applyFont="1" applyAlignment="1">
      <alignment horizontal="center" vertical="center"/>
    </xf>
    <xf numFmtId="0" fontId="31" fillId="0" borderId="19" xfId="35" applyFont="1" applyBorder="1" applyAlignment="1">
      <alignment horizontal="center" vertical="center" wrapText="1"/>
    </xf>
    <xf numFmtId="0" fontId="31" fillId="0" borderId="19" xfId="35" applyFont="1" applyBorder="1" applyAlignment="1">
      <alignment horizontal="center" vertical="center"/>
    </xf>
    <xf numFmtId="0" fontId="31" fillId="0" borderId="11"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17" xfId="35" applyFont="1" applyBorder="1" applyAlignment="1">
      <alignment horizontal="center" vertical="center" wrapText="1"/>
    </xf>
    <xf numFmtId="0" fontId="5" fillId="0" borderId="0" xfId="35" applyAlignment="1">
      <alignment horizontal="center" vertical="center"/>
    </xf>
    <xf numFmtId="0" fontId="31" fillId="0" borderId="22" xfId="35" applyFont="1" applyBorder="1" applyAlignment="1">
      <alignment horizontal="center" vertical="center"/>
    </xf>
    <xf numFmtId="0" fontId="33" fillId="0" borderId="22" xfId="35" applyFont="1" applyBorder="1" applyAlignment="1">
      <alignment horizontal="center" vertical="center"/>
    </xf>
    <xf numFmtId="0" fontId="33" fillId="0" borderId="23" xfId="35" applyFont="1" applyBorder="1" applyAlignment="1">
      <alignment horizontal="center" vertical="center" wrapText="1"/>
    </xf>
    <xf numFmtId="0" fontId="52" fillId="36" borderId="23" xfId="35" applyFont="1" applyFill="1" applyBorder="1" applyAlignment="1">
      <alignment horizontal="center" vertical="center" wrapText="1"/>
    </xf>
    <xf numFmtId="0" fontId="79" fillId="37" borderId="23" xfId="35" applyFont="1" applyFill="1" applyBorder="1" applyAlignment="1">
      <alignment horizontal="center" wrapText="1"/>
    </xf>
    <xf numFmtId="0" fontId="32" fillId="37" borderId="23" xfId="35" applyFont="1" applyFill="1" applyBorder="1" applyAlignment="1">
      <alignment horizontal="center" wrapText="1"/>
    </xf>
    <xf numFmtId="0" fontId="76" fillId="37" borderId="23" xfId="35" applyFont="1" applyFill="1" applyBorder="1" applyAlignment="1">
      <alignment horizontal="center" wrapText="1"/>
    </xf>
    <xf numFmtId="0" fontId="32" fillId="38" borderId="23" xfId="35" applyFont="1" applyFill="1" applyBorder="1" applyAlignment="1">
      <alignment horizontal="center" wrapText="1"/>
    </xf>
    <xf numFmtId="0" fontId="32" fillId="36" borderId="23" xfId="35" applyFont="1" applyFill="1" applyBorder="1" applyAlignment="1">
      <alignment horizontal="center" wrapText="1"/>
    </xf>
    <xf numFmtId="0" fontId="32" fillId="36" borderId="20" xfId="35" applyFont="1" applyFill="1" applyBorder="1" applyAlignment="1">
      <alignment horizontal="center" wrapText="1"/>
    </xf>
    <xf numFmtId="0" fontId="76" fillId="37" borderId="20" xfId="35" applyFont="1" applyFill="1" applyBorder="1" applyAlignment="1">
      <alignment horizontal="center" wrapText="1"/>
    </xf>
    <xf numFmtId="0" fontId="38" fillId="0" borderId="23" xfId="35" applyFont="1" applyBorder="1" applyAlignment="1">
      <alignment horizontal="justify" wrapText="1"/>
    </xf>
    <xf numFmtId="0" fontId="86" fillId="0" borderId="23" xfId="35" applyFont="1" applyBorder="1" applyAlignment="1">
      <alignment horizontal="center" wrapText="1"/>
    </xf>
    <xf numFmtId="0" fontId="86" fillId="0" borderId="20" xfId="35" applyFont="1" applyBorder="1" applyAlignment="1">
      <alignment horizontal="center" wrapText="1"/>
    </xf>
    <xf numFmtId="0" fontId="85" fillId="0" borderId="23" xfId="35" applyFont="1" applyBorder="1" applyAlignment="1">
      <alignment horizontal="center" wrapText="1"/>
    </xf>
    <xf numFmtId="0" fontId="85" fillId="0" borderId="20" xfId="35" applyFont="1" applyBorder="1" applyAlignment="1">
      <alignment horizontal="center" wrapText="1"/>
    </xf>
    <xf numFmtId="37" fontId="31" fillId="0" borderId="21" xfId="55" applyFont="1" applyBorder="1"/>
    <xf numFmtId="0" fontId="31" fillId="0" borderId="0" xfId="35" applyFont="1">
      <alignment vertical="center"/>
    </xf>
    <xf numFmtId="0" fontId="31" fillId="0" borderId="0" xfId="35" applyFont="1" applyAlignment="1">
      <alignment horizontal="left"/>
    </xf>
    <xf numFmtId="0" fontId="31" fillId="0" borderId="0" xfId="35" applyFont="1" applyAlignment="1"/>
    <xf numFmtId="0" fontId="5" fillId="0" borderId="0" xfId="35" applyAlignment="1">
      <alignment wrapText="1"/>
    </xf>
    <xf numFmtId="0" fontId="5" fillId="0" borderId="0" xfId="29">
      <alignment vertical="center"/>
    </xf>
    <xf numFmtId="0" fontId="31" fillId="0" borderId="0" xfId="29" applyFont="1" applyAlignment="1">
      <alignment horizontal="justify" vertical="center" wrapText="1"/>
    </xf>
    <xf numFmtId="0" fontId="31" fillId="0" borderId="15" xfId="29" applyFont="1" applyBorder="1" applyAlignment="1">
      <alignment horizontal="justify" vertical="center" wrapText="1"/>
    </xf>
    <xf numFmtId="0" fontId="76" fillId="0" borderId="13" xfId="29" applyFont="1" applyBorder="1" applyAlignment="1">
      <alignment wrapText="1"/>
    </xf>
    <xf numFmtId="0" fontId="31" fillId="0" borderId="0" xfId="29" applyFont="1" applyAlignment="1">
      <alignment horizontal="center" wrapText="1"/>
    </xf>
    <xf numFmtId="0" fontId="31" fillId="0" borderId="22" xfId="29" applyFont="1" applyBorder="1" applyAlignment="1">
      <alignment horizontal="center" vertical="center" wrapText="1"/>
    </xf>
    <xf numFmtId="0" fontId="31" fillId="0" borderId="23" xfId="29" applyFont="1" applyBorder="1" applyAlignment="1">
      <alignment horizontal="center" vertical="center" wrapText="1"/>
    </xf>
    <xf numFmtId="0" fontId="31" fillId="0" borderId="20" xfId="29" applyFont="1" applyBorder="1" applyAlignment="1">
      <alignment horizontal="center" vertical="center" wrapText="1"/>
    </xf>
    <xf numFmtId="0" fontId="85" fillId="0" borderId="0" xfId="29" applyFont="1" applyAlignment="1">
      <alignment horizontal="center" vertical="center"/>
    </xf>
    <xf numFmtId="0" fontId="31" fillId="0" borderId="19" xfId="29" applyFont="1" applyBorder="1" applyAlignment="1">
      <alignment horizontal="center" vertical="center" wrapText="1"/>
    </xf>
    <xf numFmtId="0" fontId="85" fillId="0" borderId="11" xfId="29" applyFont="1" applyBorder="1" applyAlignment="1">
      <alignment horizontal="center" wrapText="1"/>
    </xf>
    <xf numFmtId="0" fontId="85" fillId="0" borderId="17" xfId="29" applyFont="1" applyBorder="1" applyAlignment="1">
      <alignment horizontal="center" wrapText="1"/>
    </xf>
    <xf numFmtId="0" fontId="5" fillId="0" borderId="0" xfId="29" applyAlignment="1">
      <alignment horizontal="center" vertical="center"/>
    </xf>
    <xf numFmtId="0" fontId="38" fillId="0" borderId="23" xfId="29" applyFont="1" applyBorder="1" applyAlignment="1">
      <alignment horizontal="justify" wrapText="1"/>
    </xf>
    <xf numFmtId="0" fontId="86" fillId="0" borderId="23" xfId="29" applyFont="1" applyBorder="1" applyAlignment="1">
      <alignment horizontal="center" wrapText="1"/>
    </xf>
    <xf numFmtId="0" fontId="86" fillId="0" borderId="20" xfId="29" applyFont="1" applyBorder="1" applyAlignment="1">
      <alignment horizontal="center" wrapText="1"/>
    </xf>
    <xf numFmtId="0" fontId="33" fillId="37" borderId="23" xfId="29" applyFont="1" applyFill="1" applyBorder="1" applyAlignment="1">
      <alignment horizontal="center" wrapText="1"/>
    </xf>
    <xf numFmtId="0" fontId="33" fillId="37" borderId="20" xfId="29" applyFont="1" applyFill="1" applyBorder="1" applyAlignment="1">
      <alignment horizontal="center" wrapText="1"/>
    </xf>
    <xf numFmtId="0" fontId="85" fillId="0" borderId="23" xfId="29" applyFont="1" applyBorder="1" applyAlignment="1">
      <alignment horizontal="center" wrapText="1"/>
    </xf>
    <xf numFmtId="0" fontId="85" fillId="0" borderId="20" xfId="29" applyFont="1" applyBorder="1" applyAlignment="1">
      <alignment horizontal="center" wrapText="1"/>
    </xf>
    <xf numFmtId="37" fontId="31" fillId="0" borderId="21" xfId="55" applyFont="1" applyBorder="1" applyAlignment="1">
      <alignment vertical="center"/>
    </xf>
    <xf numFmtId="37" fontId="31" fillId="0" borderId="21" xfId="55" applyFont="1" applyBorder="1" applyAlignment="1">
      <alignment horizontal="right" vertical="center"/>
    </xf>
    <xf numFmtId="0" fontId="31" fillId="0" borderId="0" xfId="29" applyFont="1">
      <alignment vertical="center"/>
    </xf>
    <xf numFmtId="0" fontId="31" fillId="0" borderId="0" xfId="29" applyFont="1" applyAlignment="1">
      <alignment horizontal="left"/>
    </xf>
    <xf numFmtId="0" fontId="31" fillId="0" borderId="0" xfId="29" applyFont="1" applyAlignment="1">
      <alignment horizontal="justify" wrapText="1"/>
    </xf>
    <xf numFmtId="0" fontId="56" fillId="0" borderId="20" xfId="0" applyFont="1" applyBorder="1" applyAlignment="1">
      <alignment vertical="center" wrapText="1"/>
    </xf>
    <xf numFmtId="0" fontId="56" fillId="0" borderId="20" xfId="0" applyFont="1" applyBorder="1" applyAlignment="1">
      <alignment horizontal="center" vertical="center"/>
    </xf>
    <xf numFmtId="3" fontId="56" fillId="0" borderId="23" xfId="0" applyNumberFormat="1" applyFont="1" applyBorder="1" applyAlignment="1">
      <alignment horizontal="left" vertical="center" wrapText="1"/>
    </xf>
    <xf numFmtId="3" fontId="56" fillId="0" borderId="23" xfId="0" applyNumberFormat="1" applyFont="1" applyBorder="1" applyAlignment="1">
      <alignment horizontal="right" vertical="center" wrapText="1"/>
    </xf>
    <xf numFmtId="3" fontId="56" fillId="0" borderId="22" xfId="0" applyNumberFormat="1" applyFont="1" applyBorder="1" applyAlignment="1">
      <alignment horizontal="right" vertical="center"/>
    </xf>
    <xf numFmtId="0" fontId="56" fillId="0" borderId="20" xfId="0" applyFont="1" applyBorder="1">
      <alignment vertical="center"/>
    </xf>
    <xf numFmtId="0" fontId="46" fillId="0" borderId="48" xfId="140" applyFont="1" applyBorder="1" applyAlignment="1" applyProtection="1">
      <alignment horizontal="center" vertical="center"/>
      <protection locked="0"/>
    </xf>
    <xf numFmtId="0" fontId="46" fillId="0" borderId="0" xfId="140" applyFont="1" applyAlignment="1" applyProtection="1">
      <alignment horizontal="center" vertical="center"/>
      <protection locked="0"/>
    </xf>
    <xf numFmtId="0" fontId="46" fillId="0" borderId="0" xfId="140" applyFont="1" applyAlignment="1" applyProtection="1">
      <alignment vertical="center"/>
      <protection locked="0"/>
    </xf>
    <xf numFmtId="0" fontId="46" fillId="0" borderId="0" xfId="141" applyFont="1" applyAlignment="1">
      <alignment horizontal="justify" wrapText="1"/>
    </xf>
    <xf numFmtId="0" fontId="46" fillId="0" borderId="0" xfId="141" applyFont="1"/>
    <xf numFmtId="0" fontId="46" fillId="0" borderId="37" xfId="140" applyFont="1" applyBorder="1" applyAlignment="1" applyProtection="1">
      <alignment horizontal="center" vertical="center"/>
      <protection locked="0"/>
    </xf>
    <xf numFmtId="0" fontId="56" fillId="0" borderId="0" xfId="141" applyFont="1"/>
    <xf numFmtId="0" fontId="46" fillId="0" borderId="18" xfId="0" applyFont="1" applyBorder="1" applyProtection="1">
      <alignment vertical="center"/>
      <protection locked="0"/>
    </xf>
    <xf numFmtId="0" fontId="46" fillId="0" borderId="28" xfId="140" applyFont="1" applyBorder="1" applyAlignment="1" applyProtection="1">
      <alignment vertical="center"/>
      <protection locked="0"/>
    </xf>
    <xf numFmtId="0" fontId="46" fillId="0" borderId="28" xfId="141" applyFont="1" applyBorder="1" applyAlignment="1">
      <alignment horizontal="justify" wrapText="1"/>
    </xf>
    <xf numFmtId="0" fontId="46" fillId="0" borderId="28" xfId="141" applyFont="1" applyBorder="1"/>
    <xf numFmtId="0" fontId="46" fillId="0" borderId="53" xfId="140" applyFont="1" applyBorder="1" applyAlignment="1" applyProtection="1">
      <alignment horizontal="center" vertical="center"/>
      <protection locked="0"/>
    </xf>
    <xf numFmtId="0" fontId="35" fillId="0" borderId="0" xfId="141" applyFont="1" applyAlignment="1">
      <alignment horizontal="center" vertical="center"/>
    </xf>
    <xf numFmtId="0" fontId="35" fillId="0" borderId="40" xfId="141" applyFont="1" applyBorder="1" applyAlignment="1">
      <alignment horizontal="distributed" vertical="center" wrapText="1" justifyLastLine="1"/>
    </xf>
    <xf numFmtId="0" fontId="35" fillId="0" borderId="34" xfId="141" applyFont="1" applyBorder="1" applyAlignment="1">
      <alignment horizontal="distributed" vertical="center" wrapText="1" justifyLastLine="1"/>
    </xf>
    <xf numFmtId="0" fontId="35" fillId="0" borderId="35" xfId="141" applyFont="1" applyBorder="1" applyAlignment="1">
      <alignment horizontal="distributed" vertical="center" wrapText="1" justifyLastLine="1"/>
    </xf>
    <xf numFmtId="0" fontId="35" fillId="0" borderId="28" xfId="141" applyFont="1" applyBorder="1" applyAlignment="1">
      <alignment horizontal="distributed" vertical="center" wrapText="1" justifyLastLine="1"/>
    </xf>
    <xf numFmtId="0" fontId="35" fillId="0" borderId="57" xfId="142" applyFont="1" applyBorder="1" applyAlignment="1">
      <alignment horizontal="center" vertical="center"/>
    </xf>
    <xf numFmtId="193" fontId="34" fillId="0" borderId="47" xfId="141" applyNumberFormat="1" applyFont="1" applyBorder="1" applyAlignment="1">
      <alignment horizontal="right" vertical="center"/>
    </xf>
    <xf numFmtId="193" fontId="34" fillId="0" borderId="31" xfId="141" applyNumberFormat="1" applyFont="1" applyBorder="1" applyAlignment="1">
      <alignment horizontal="right" vertical="center"/>
    </xf>
    <xf numFmtId="193" fontId="34" fillId="0" borderId="39" xfId="141" applyNumberFormat="1" applyFont="1" applyBorder="1" applyAlignment="1">
      <alignment horizontal="right" vertical="center"/>
    </xf>
    <xf numFmtId="0" fontId="56" fillId="0" borderId="0" xfId="141" applyFont="1" applyAlignment="1">
      <alignment horizontal="center" vertical="center"/>
    </xf>
    <xf numFmtId="0" fontId="35" fillId="0" borderId="58" xfId="142" applyFont="1" applyBorder="1" applyAlignment="1">
      <alignment horizontal="center" vertical="center"/>
    </xf>
    <xf numFmtId="194" fontId="34" fillId="0" borderId="22" xfId="141" applyNumberFormat="1" applyFont="1" applyBorder="1" applyAlignment="1">
      <alignment horizontal="right" vertical="center"/>
    </xf>
    <xf numFmtId="193" fontId="34" fillId="0" borderId="23" xfId="141" applyNumberFormat="1" applyFont="1" applyBorder="1" applyAlignment="1">
      <alignment horizontal="right" vertical="center"/>
    </xf>
    <xf numFmtId="193" fontId="34" fillId="0" borderId="20" xfId="141" applyNumberFormat="1" applyFont="1" applyBorder="1" applyAlignment="1">
      <alignment horizontal="right" vertical="center"/>
    </xf>
    <xf numFmtId="0" fontId="35" fillId="0" borderId="59" xfId="142" applyFont="1" applyBorder="1" applyAlignment="1">
      <alignment horizontal="center" vertical="center"/>
    </xf>
    <xf numFmtId="194" fontId="34" fillId="0" borderId="34" xfId="141" applyNumberFormat="1" applyFont="1" applyBorder="1" applyAlignment="1">
      <alignment horizontal="right" vertical="center"/>
    </xf>
    <xf numFmtId="193" fontId="34" fillId="0" borderId="40" xfId="141" applyNumberFormat="1" applyFont="1" applyBorder="1" applyAlignment="1">
      <alignment horizontal="right" vertical="center"/>
    </xf>
    <xf numFmtId="193" fontId="34" fillId="0" borderId="41" xfId="141" applyNumberFormat="1" applyFont="1" applyBorder="1" applyAlignment="1">
      <alignment horizontal="right" vertical="center"/>
    </xf>
    <xf numFmtId="0" fontId="35" fillId="0" borderId="0" xfId="0" applyFont="1" applyAlignment="1" applyProtection="1">
      <alignment horizontal="left"/>
      <protection locked="0"/>
    </xf>
    <xf numFmtId="0" fontId="35" fillId="0" borderId="0" xfId="0" applyFont="1" applyAlignme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0" xfId="0" applyFont="1" applyAlignment="1"/>
    <xf numFmtId="0" fontId="37" fillId="0" borderId="11" xfId="1" applyBorder="1" applyProtection="1">
      <alignment vertical="center"/>
    </xf>
    <xf numFmtId="0" fontId="95" fillId="0" borderId="0" xfId="141" applyFont="1"/>
    <xf numFmtId="0" fontId="95" fillId="0" borderId="28" xfId="141" applyFont="1" applyBorder="1"/>
    <xf numFmtId="0" fontId="92" fillId="0" borderId="0" xfId="141"/>
    <xf numFmtId="0" fontId="96" fillId="0" borderId="0" xfId="141" applyFont="1" applyAlignment="1">
      <alignment horizontal="center" vertical="center"/>
    </xf>
    <xf numFmtId="193" fontId="65" fillId="0" borderId="47" xfId="141" applyNumberFormat="1" applyFont="1" applyBorder="1" applyAlignment="1">
      <alignment horizontal="right" vertical="center"/>
    </xf>
    <xf numFmtId="193" fontId="65" fillId="0" borderId="31" xfId="141" applyNumberFormat="1" applyFont="1" applyBorder="1" applyAlignment="1">
      <alignment horizontal="right" vertical="center"/>
    </xf>
    <xf numFmtId="193" fontId="65" fillId="0" borderId="39" xfId="141" applyNumberFormat="1" applyFont="1" applyBorder="1" applyAlignment="1">
      <alignment horizontal="right" vertical="center"/>
    </xf>
    <xf numFmtId="0" fontId="92" fillId="0" borderId="0" xfId="141" applyAlignment="1">
      <alignment horizontal="center" vertical="center"/>
    </xf>
    <xf numFmtId="194" fontId="65" fillId="0" borderId="22" xfId="141" applyNumberFormat="1" applyFont="1" applyBorder="1" applyAlignment="1">
      <alignment horizontal="right" vertical="center"/>
    </xf>
    <xf numFmtId="193" fontId="65" fillId="0" borderId="23" xfId="141" applyNumberFormat="1" applyFont="1" applyBorder="1" applyAlignment="1">
      <alignment horizontal="right" vertical="center"/>
    </xf>
    <xf numFmtId="193" fontId="65" fillId="0" borderId="20" xfId="141" applyNumberFormat="1" applyFont="1" applyBorder="1" applyAlignment="1">
      <alignment horizontal="right" vertical="center"/>
    </xf>
    <xf numFmtId="194" fontId="65" fillId="0" borderId="34" xfId="141" applyNumberFormat="1" applyFont="1" applyBorder="1" applyAlignment="1">
      <alignment horizontal="right" vertical="center"/>
    </xf>
    <xf numFmtId="193" fontId="65" fillId="0" borderId="40" xfId="141" applyNumberFormat="1" applyFont="1" applyBorder="1" applyAlignment="1">
      <alignment horizontal="right" vertical="center"/>
    </xf>
    <xf numFmtId="193" fontId="65" fillId="0" borderId="41" xfId="141" applyNumberFormat="1" applyFont="1" applyBorder="1" applyAlignment="1">
      <alignment horizontal="right" vertical="center"/>
    </xf>
    <xf numFmtId="0" fontId="96" fillId="0" borderId="0" xfId="0" applyFont="1" applyAlignment="1" applyProtection="1">
      <protection locked="0"/>
    </xf>
    <xf numFmtId="0" fontId="94" fillId="0" borderId="0" xfId="141" applyFont="1"/>
    <xf numFmtId="0" fontId="46" fillId="0" borderId="23"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18" xfId="0" applyFont="1" applyBorder="1" applyAlignment="1" applyProtection="1">
      <alignment horizontal="center" vertical="center"/>
      <protection locked="0"/>
    </xf>
    <xf numFmtId="0" fontId="100" fillId="0" borderId="0" xfId="0" applyFont="1" applyProtection="1">
      <alignment vertical="center"/>
      <protection locked="0"/>
    </xf>
    <xf numFmtId="0" fontId="9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41" fontId="35" fillId="0" borderId="19" xfId="0" applyNumberFormat="1" applyFont="1" applyBorder="1" applyAlignment="1" applyProtection="1">
      <alignment horizontal="center" vertical="center"/>
      <protection hidden="1"/>
    </xf>
    <xf numFmtId="41" fontId="35" fillId="0" borderId="11" xfId="0" applyNumberFormat="1" applyFont="1" applyBorder="1" applyAlignment="1" applyProtection="1">
      <alignment horizontal="center" vertical="center"/>
      <protection locked="0"/>
    </xf>
    <xf numFmtId="41" fontId="35" fillId="0" borderId="17" xfId="0" applyNumberFormat="1"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41" fontId="35" fillId="0" borderId="22"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locked="0"/>
    </xf>
    <xf numFmtId="41" fontId="35" fillId="0" borderId="20" xfId="0" applyNumberFormat="1"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41" fontId="35" fillId="0" borderId="34" xfId="0" applyNumberFormat="1" applyFont="1" applyBorder="1" applyAlignment="1" applyProtection="1">
      <alignment horizontal="center" vertical="center"/>
      <protection hidden="1"/>
    </xf>
    <xf numFmtId="41" fontId="35" fillId="0" borderId="40" xfId="0" applyNumberFormat="1" applyFont="1" applyBorder="1" applyAlignment="1" applyProtection="1">
      <alignment horizontal="center" vertical="center"/>
      <protection locked="0"/>
    </xf>
    <xf numFmtId="41" fontId="35" fillId="0" borderId="41" xfId="0" applyNumberFormat="1" applyFont="1" applyBorder="1" applyAlignment="1" applyProtection="1">
      <alignment horizontal="center" vertical="center"/>
      <protection locked="0"/>
    </xf>
    <xf numFmtId="0" fontId="93" fillId="0" borderId="0" xfId="0" applyFont="1" applyAlignment="1" applyProtection="1">
      <protection locked="0"/>
    </xf>
    <xf numFmtId="0" fontId="93" fillId="0" borderId="0" xfId="0" applyFont="1" applyAlignment="1" applyProtection="1">
      <alignment horizontal="center"/>
      <protection locked="0"/>
    </xf>
    <xf numFmtId="0" fontId="93" fillId="0" borderId="0" xfId="0" applyFont="1" applyAlignment="1" applyProtection="1">
      <alignment horizontal="right"/>
      <protection locked="0"/>
    </xf>
    <xf numFmtId="0" fontId="95" fillId="0" borderId="0" xfId="0" applyFont="1" applyProtection="1">
      <alignment vertical="center"/>
      <protection locked="0"/>
    </xf>
    <xf numFmtId="0" fontId="95" fillId="0" borderId="23"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95" fillId="0" borderId="18" xfId="0" applyFont="1" applyBorder="1" applyProtection="1">
      <alignment vertical="center"/>
      <protection locked="0"/>
    </xf>
    <xf numFmtId="0" fontId="99" fillId="0" borderId="0" xfId="0" applyFont="1" applyProtection="1">
      <alignment vertical="center"/>
      <protection locked="0"/>
    </xf>
    <xf numFmtId="0" fontId="96" fillId="0" borderId="23"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41" fontId="96" fillId="0" borderId="23" xfId="0" applyNumberFormat="1" applyFont="1" applyBorder="1" applyAlignment="1" applyProtection="1">
      <alignment horizontal="center" vertical="center"/>
      <protection hidden="1"/>
    </xf>
    <xf numFmtId="41" fontId="96" fillId="0" borderId="23" xfId="0" applyNumberFormat="1" applyFont="1" applyBorder="1" applyAlignment="1" applyProtection="1">
      <alignment horizontal="center" vertical="center"/>
      <protection locked="0"/>
    </xf>
    <xf numFmtId="41" fontId="96" fillId="0" borderId="20" xfId="0" applyNumberFormat="1" applyFont="1" applyBorder="1" applyAlignment="1" applyProtection="1">
      <alignment horizontal="center" vertical="center"/>
      <protection locked="0"/>
    </xf>
    <xf numFmtId="0" fontId="96" fillId="0" borderId="0" xfId="0" applyFont="1" applyAlignment="1" applyProtection="1">
      <alignment horizontal="center"/>
      <protection locked="0"/>
    </xf>
    <xf numFmtId="0" fontId="96" fillId="0" borderId="0" xfId="0" applyFont="1" applyAlignment="1" applyProtection="1">
      <alignment horizontal="right"/>
      <protection locked="0"/>
    </xf>
    <xf numFmtId="0" fontId="96" fillId="0" borderId="0" xfId="0" applyFont="1" applyAlignment="1" applyProtection="1">
      <alignment horizontal="left"/>
      <protection locked="0"/>
    </xf>
    <xf numFmtId="0" fontId="101" fillId="0" borderId="0" xfId="0" applyFont="1" applyAlignment="1" applyProtection="1">
      <protection locked="0"/>
    </xf>
    <xf numFmtId="0" fontId="102" fillId="0" borderId="0" xfId="0" applyFont="1" applyAlignment="1" applyProtection="1">
      <protection locked="0"/>
    </xf>
    <xf numFmtId="0" fontId="102" fillId="0" borderId="0" xfId="0" applyFont="1" applyAlignment="1" applyProtection="1">
      <alignment horizontal="center"/>
      <protection locked="0"/>
    </xf>
    <xf numFmtId="0" fontId="95" fillId="0" borderId="19" xfId="0" applyFont="1" applyBorder="1" applyProtection="1">
      <alignment vertical="center"/>
      <protection locked="0"/>
    </xf>
    <xf numFmtId="0" fontId="96" fillId="0" borderId="34" xfId="0" applyFont="1" applyBorder="1" applyAlignment="1" applyProtection="1">
      <alignment horizontal="center" vertical="center"/>
      <protection locked="0"/>
    </xf>
    <xf numFmtId="41" fontId="96" fillId="0" borderId="11" xfId="0" applyNumberFormat="1" applyFont="1" applyBorder="1" applyAlignment="1" applyProtection="1">
      <alignment horizontal="center" vertical="center"/>
      <protection hidden="1"/>
    </xf>
    <xf numFmtId="41" fontId="96" fillId="0" borderId="17"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locked="0"/>
    </xf>
    <xf numFmtId="41" fontId="96" fillId="0" borderId="41" xfId="0" applyNumberFormat="1"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195" fontId="96" fillId="0" borderId="19" xfId="0" applyNumberFormat="1" applyFont="1" applyBorder="1" applyAlignment="1" applyProtection="1">
      <alignment horizontal="center" vertical="center"/>
      <protection hidden="1"/>
    </xf>
    <xf numFmtId="195" fontId="96" fillId="0" borderId="11" xfId="0" applyNumberFormat="1" applyFont="1" applyBorder="1" applyAlignment="1" applyProtection="1">
      <alignment horizontal="center" vertical="center"/>
      <protection locked="0"/>
    </xf>
    <xf numFmtId="195" fontId="96" fillId="0" borderId="17" xfId="0" applyNumberFormat="1" applyFont="1" applyBorder="1" applyAlignment="1" applyProtection="1">
      <alignment horizontal="center" vertical="center"/>
      <protection locked="0"/>
    </xf>
    <xf numFmtId="0" fontId="96" fillId="0" borderId="58" xfId="0" applyFont="1" applyBorder="1" applyAlignment="1" applyProtection="1">
      <alignment horizontal="center" vertical="center"/>
      <protection locked="0"/>
    </xf>
    <xf numFmtId="195" fontId="96" fillId="0" borderId="22" xfId="0" applyNumberFormat="1" applyFont="1" applyBorder="1" applyAlignment="1" applyProtection="1">
      <alignment horizontal="center" vertical="center"/>
      <protection hidden="1"/>
    </xf>
    <xf numFmtId="195" fontId="96" fillId="0" borderId="23" xfId="0" applyNumberFormat="1" applyFont="1" applyBorder="1" applyAlignment="1" applyProtection="1">
      <alignment horizontal="center" vertical="center"/>
      <protection locked="0"/>
    </xf>
    <xf numFmtId="195" fontId="96" fillId="0" borderId="20" xfId="0" applyNumberFormat="1" applyFont="1" applyBorder="1" applyAlignment="1" applyProtection="1">
      <alignment horizontal="center" vertical="center"/>
      <protection locked="0"/>
    </xf>
    <xf numFmtId="0" fontId="96" fillId="0" borderId="59" xfId="0" applyFont="1" applyBorder="1" applyAlignment="1" applyProtection="1">
      <alignment horizontal="center" vertical="center"/>
      <protection locked="0"/>
    </xf>
    <xf numFmtId="195" fontId="96" fillId="0" borderId="34" xfId="0" applyNumberFormat="1" applyFont="1" applyBorder="1" applyAlignment="1" applyProtection="1">
      <alignment horizontal="center" vertical="center"/>
      <protection hidden="1"/>
    </xf>
    <xf numFmtId="195" fontId="96" fillId="0" borderId="40" xfId="0" applyNumberFormat="1" applyFont="1" applyBorder="1" applyAlignment="1" applyProtection="1">
      <alignment horizontal="center" vertical="center"/>
      <protection locked="0"/>
    </xf>
    <xf numFmtId="195" fontId="96" fillId="0" borderId="41" xfId="0" applyNumberFormat="1" applyFont="1" applyBorder="1" applyAlignment="1" applyProtection="1">
      <alignment horizontal="center" vertical="center"/>
      <protection locked="0"/>
    </xf>
    <xf numFmtId="0" fontId="35"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37" fillId="0" borderId="0" xfId="1">
      <alignment vertical="center"/>
    </xf>
    <xf numFmtId="0" fontId="96" fillId="0" borderId="0" xfId="0" applyFont="1" applyAlignment="1" applyProtection="1">
      <alignment horizontal="left" vertical="top"/>
      <protection locked="0"/>
    </xf>
    <xf numFmtId="0" fontId="96" fillId="0" borderId="0" xfId="0" applyFont="1" applyAlignment="1" applyProtection="1">
      <alignment vertical="top"/>
      <protection locked="0"/>
    </xf>
    <xf numFmtId="0" fontId="96" fillId="0" borderId="0" xfId="0" applyFont="1" applyAlignment="1" applyProtection="1">
      <alignment horizontal="center" vertical="top"/>
      <protection locked="0"/>
    </xf>
    <xf numFmtId="0" fontId="96" fillId="0" borderId="0" xfId="0" applyFont="1" applyAlignment="1" applyProtection="1">
      <alignment horizontal="right" vertical="top"/>
      <protection locked="0"/>
    </xf>
    <xf numFmtId="0" fontId="96" fillId="0" borderId="0" xfId="0" applyFont="1" applyProtection="1">
      <alignment vertical="center"/>
      <protection locked="0"/>
    </xf>
    <xf numFmtId="194" fontId="34" fillId="0" borderId="23" xfId="141" applyNumberFormat="1" applyFont="1" applyBorder="1" applyAlignment="1">
      <alignment horizontal="right" vertical="center"/>
    </xf>
    <xf numFmtId="194" fontId="34" fillId="0" borderId="40" xfId="141" applyNumberFormat="1" applyFont="1" applyBorder="1" applyAlignment="1">
      <alignment horizontal="right" vertical="center"/>
    </xf>
    <xf numFmtId="195" fontId="96" fillId="0" borderId="62" xfId="0" applyNumberFormat="1" applyFont="1" applyBorder="1" applyAlignment="1" applyProtection="1">
      <alignment horizontal="center" vertical="center"/>
      <protection hidden="1"/>
    </xf>
    <xf numFmtId="195" fontId="96" fillId="0" borderId="63" xfId="0" applyNumberFormat="1" applyFont="1" applyBorder="1" applyAlignment="1" applyProtection="1">
      <alignment horizontal="center" vertical="center"/>
      <protection hidden="1"/>
    </xf>
    <xf numFmtId="195" fontId="96" fillId="0" borderId="64" xfId="0" applyNumberFormat="1" applyFont="1" applyBorder="1" applyAlignment="1" applyProtection="1">
      <alignment horizontal="center" vertical="center"/>
      <protection hidden="1"/>
    </xf>
    <xf numFmtId="0" fontId="56" fillId="0" borderId="20" xfId="0" applyFont="1" applyBorder="1" applyAlignment="1">
      <alignment horizontal="center" vertical="center" wrapText="1"/>
    </xf>
    <xf numFmtId="0" fontId="56" fillId="0" borderId="23" xfId="0" applyFont="1" applyBorder="1" applyAlignment="1">
      <alignment horizontal="center" vertical="center"/>
    </xf>
    <xf numFmtId="3" fontId="56" fillId="0" borderId="23" xfId="0" applyNumberFormat="1" applyFont="1" applyBorder="1" applyAlignment="1">
      <alignment horizontal="center" vertical="center" wrapText="1"/>
    </xf>
    <xf numFmtId="0" fontId="37" fillId="0" borderId="11" xfId="1" applyBorder="1" applyAlignment="1" applyProtection="1">
      <alignment horizontal="center" vertical="center"/>
    </xf>
    <xf numFmtId="0" fontId="35" fillId="0" borderId="23" xfId="0" applyFont="1" applyBorder="1" applyAlignment="1">
      <alignment horizontal="distributed"/>
    </xf>
    <xf numFmtId="0" fontId="35" fillId="0" borderId="0" xfId="0" applyFont="1" applyAlignment="1">
      <alignment horizontal="distributed"/>
    </xf>
    <xf numFmtId="0" fontId="0" fillId="0" borderId="0" xfId="0" applyAlignment="1"/>
    <xf numFmtId="0" fontId="35" fillId="0" borderId="11" xfId="0" applyFont="1" applyBorder="1" applyAlignment="1">
      <alignment horizontal="distributed"/>
    </xf>
    <xf numFmtId="0" fontId="35" fillId="0" borderId="17" xfId="0" applyFont="1" applyBorder="1" applyAlignment="1"/>
    <xf numFmtId="0" fontId="35" fillId="0" borderId="18" xfId="0" applyFont="1" applyBorder="1" applyAlignment="1"/>
    <xf numFmtId="0" fontId="0" fillId="0" borderId="18" xfId="0" applyBorder="1" applyAlignment="1"/>
    <xf numFmtId="0" fontId="82" fillId="0" borderId="13" xfId="0" applyFont="1" applyBorder="1" applyAlignment="1">
      <alignment horizontal="centerContinuous" vertical="center"/>
    </xf>
    <xf numFmtId="0" fontId="63" fillId="0" borderId="13" xfId="0" applyFont="1" applyBorder="1" applyAlignment="1">
      <alignment horizontal="centerContinuous"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xf numFmtId="0" fontId="34" fillId="0" borderId="28" xfId="0" applyFont="1" applyBorder="1" applyAlignment="1">
      <alignment horizontal="left"/>
    </xf>
    <xf numFmtId="0" fontId="0" fillId="0" borderId="28" xfId="0" applyBorder="1" applyAlignment="1">
      <alignment horizontal="centerContinuous"/>
    </xf>
    <xf numFmtId="0" fontId="0" fillId="0" borderId="0" xfId="0" applyAlignment="1">
      <alignment horizontal="centerContinuous"/>
    </xf>
    <xf numFmtId="0" fontId="34" fillId="0" borderId="28" xfId="0" applyFont="1" applyBorder="1" applyAlignment="1">
      <alignment horizontal="centerContinuous"/>
    </xf>
    <xf numFmtId="0" fontId="0" fillId="0" borderId="0" xfId="0" applyAlignment="1">
      <alignment horizontal="left"/>
    </xf>
    <xf numFmtId="0" fontId="35" fillId="0" borderId="28" xfId="143" applyFont="1" applyBorder="1" applyAlignment="1">
      <alignment horizontal="right"/>
    </xf>
    <xf numFmtId="0" fontId="35" fillId="0" borderId="66" xfId="0" applyFont="1" applyBorder="1" applyAlignment="1">
      <alignment horizontal="centerContinuous" vertical="center"/>
    </xf>
    <xf numFmtId="0" fontId="35" fillId="0" borderId="47" xfId="0" applyFont="1" applyBorder="1" applyAlignment="1">
      <alignment horizontal="centerContinuous" vertical="center"/>
    </xf>
    <xf numFmtId="0" fontId="35" fillId="0" borderId="31" xfId="0" applyFont="1" applyBorder="1" applyAlignment="1">
      <alignment horizontal="centerContinuous" vertical="center"/>
    </xf>
    <xf numFmtId="0" fontId="35" fillId="0" borderId="67" xfId="0" applyFont="1" applyBorder="1" applyAlignment="1">
      <alignment horizontal="centerContinuous" vertical="center"/>
    </xf>
    <xf numFmtId="0" fontId="35" fillId="0" borderId="23" xfId="0" applyFont="1" applyBorder="1" applyAlignment="1">
      <alignment horizontal="centerContinuous" vertical="center"/>
    </xf>
    <xf numFmtId="0" fontId="69" fillId="0" borderId="23" xfId="0" applyFont="1" applyBorder="1" applyAlignment="1">
      <alignment horizontal="centerContinuous" vertical="center"/>
    </xf>
    <xf numFmtId="0" fontId="70" fillId="0" borderId="23" xfId="0" applyFont="1" applyBorder="1" applyAlignment="1">
      <alignment horizontal="centerContinuous" vertic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34" xfId="0" applyFont="1" applyBorder="1" applyAlignment="1">
      <alignment horizontal="center" vertical="center" wrapText="1"/>
    </xf>
    <xf numFmtId="0" fontId="70" fillId="0" borderId="40" xfId="0" applyFont="1" applyBorder="1" applyAlignment="1">
      <alignment horizontal="center" vertical="center"/>
    </xf>
    <xf numFmtId="0" fontId="70" fillId="0" borderId="34"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69" xfId="0" applyFont="1" applyBorder="1" applyAlignment="1">
      <alignment horizontal="center" vertical="center"/>
    </xf>
    <xf numFmtId="0" fontId="34" fillId="0" borderId="18" xfId="0" applyFont="1" applyBorder="1" applyAlignment="1">
      <alignment horizontal="center" vertical="center"/>
    </xf>
    <xf numFmtId="0" fontId="34" fillId="0" borderId="23" xfId="0" applyFont="1" applyBorder="1" applyAlignment="1"/>
    <xf numFmtId="0" fontId="35" fillId="0" borderId="23" xfId="0" applyFont="1" applyBorder="1" applyAlignment="1"/>
    <xf numFmtId="0" fontId="35" fillId="0" borderId="23" xfId="0" applyFont="1" applyBorder="1" applyAlignment="1">
      <alignment horizontal="center"/>
    </xf>
    <xf numFmtId="0" fontId="35" fillId="0" borderId="18" xfId="0" applyFont="1" applyBorder="1" applyAlignment="1">
      <alignment horizontal="center" vertical="center"/>
    </xf>
    <xf numFmtId="0" fontId="35" fillId="0" borderId="0" xfId="0" applyFont="1" applyAlignment="1">
      <alignment horizontal="left" vertical="center"/>
    </xf>
    <xf numFmtId="0" fontId="34" fillId="0" borderId="0" xfId="0" applyFont="1" applyAlignment="1"/>
    <xf numFmtId="0" fontId="0" fillId="0" borderId="0" xfId="0" applyAlignment="1">
      <alignment horizontal="left" vertical="center"/>
    </xf>
    <xf numFmtId="0" fontId="0" fillId="0" borderId="0" xfId="0" applyAlignment="1">
      <alignment horizontal="center" vertical="center"/>
    </xf>
    <xf numFmtId="0" fontId="35" fillId="0" borderId="0" xfId="0" applyFont="1">
      <alignment vertical="center"/>
    </xf>
    <xf numFmtId="0" fontId="35" fillId="0" borderId="0" xfId="0" applyFont="1" applyAlignment="1">
      <alignment horizontal="left"/>
    </xf>
    <xf numFmtId="0" fontId="35" fillId="0" borderId="0" xfId="0" applyFont="1" applyAlignment="1">
      <alignment horizontal="center"/>
    </xf>
    <xf numFmtId="0" fontId="35" fillId="0" borderId="0" xfId="0" applyFont="1" applyAlignment="1">
      <alignment wrapText="1"/>
    </xf>
    <xf numFmtId="0" fontId="31" fillId="0" borderId="70" xfId="54" applyNumberFormat="1" applyFont="1" applyBorder="1" applyAlignment="1">
      <alignment horizontal="justify"/>
    </xf>
    <xf numFmtId="196" fontId="31" fillId="0" borderId="71" xfId="54" applyNumberFormat="1" applyFont="1" applyBorder="1" applyAlignment="1">
      <alignment vertical="center"/>
    </xf>
    <xf numFmtId="0" fontId="31" fillId="0" borderId="0" xfId="56" applyFont="1" applyAlignment="1"/>
    <xf numFmtId="0" fontId="31" fillId="0" borderId="0" xfId="56" applyFont="1" applyAlignment="1">
      <alignment horizontal="justify" wrapText="1"/>
    </xf>
    <xf numFmtId="37" fontId="31" fillId="0" borderId="72" xfId="54" applyFont="1" applyBorder="1" applyAlignment="1">
      <alignment horizontal="center" vertical="center"/>
    </xf>
    <xf numFmtId="37" fontId="31" fillId="0" borderId="70" xfId="54" applyFont="1" applyBorder="1" applyAlignment="1">
      <alignment horizontal="center" vertical="center"/>
    </xf>
    <xf numFmtId="0" fontId="31" fillId="0" borderId="0" xfId="144" applyFont="1">
      <alignment vertical="center"/>
    </xf>
    <xf numFmtId="0" fontId="31" fillId="0" borderId="73" xfId="54" applyNumberFormat="1" applyFont="1" applyBorder="1" applyAlignment="1">
      <alignment horizontal="justify"/>
    </xf>
    <xf numFmtId="0" fontId="31" fillId="0" borderId="71" xfId="56" applyFont="1" applyBorder="1" applyAlignment="1">
      <alignment horizontal="justify"/>
    </xf>
    <xf numFmtId="0" fontId="31" fillId="0" borderId="0" xfId="56" applyFont="1" applyAlignment="1">
      <alignment horizontal="justify"/>
    </xf>
    <xf numFmtId="37" fontId="115" fillId="0" borderId="74" xfId="54" applyFont="1" applyBorder="1" applyAlignment="1">
      <alignment horizontal="center" vertical="center"/>
    </xf>
    <xf numFmtId="37" fontId="31" fillId="0" borderId="75" xfId="54" applyFont="1" applyBorder="1" applyAlignment="1">
      <alignment horizontal="center" vertical="center"/>
    </xf>
    <xf numFmtId="0" fontId="31" fillId="0" borderId="70" xfId="56" applyFont="1" applyBorder="1" applyAlignment="1">
      <alignment horizontal="center" vertical="center" wrapText="1"/>
    </xf>
    <xf numFmtId="0" fontId="31" fillId="0" borderId="70" xfId="144" applyFont="1" applyBorder="1" applyAlignment="1">
      <alignment horizontal="center" vertical="center" wrapText="1"/>
    </xf>
    <xf numFmtId="0" fontId="69" fillId="0" borderId="78" xfId="56" applyFont="1" applyBorder="1" applyAlignment="1">
      <alignment horizontal="center" vertical="center" wrapText="1"/>
    </xf>
    <xf numFmtId="0" fontId="31" fillId="0" borderId="0" xfId="144" applyFont="1" applyAlignment="1">
      <alignment vertical="center" wrapText="1"/>
    </xf>
    <xf numFmtId="0" fontId="31" fillId="0" borderId="78" xfId="56" applyFont="1" applyBorder="1" applyAlignment="1">
      <alignment horizontal="center" vertical="center" wrapText="1"/>
    </xf>
    <xf numFmtId="0" fontId="31" fillId="0" borderId="80" xfId="144" applyFont="1" applyBorder="1" applyAlignment="1">
      <alignment horizontal="center" vertical="center" wrapText="1"/>
    </xf>
    <xf numFmtId="0" fontId="31" fillId="0" borderId="80" xfId="56" applyFont="1" applyBorder="1" applyAlignment="1">
      <alignment horizontal="center" vertical="center" wrapText="1"/>
    </xf>
    <xf numFmtId="0" fontId="31" fillId="0" borderId="81" xfId="56" applyFont="1" applyBorder="1" applyAlignment="1">
      <alignment horizontal="center" vertical="center" wrapText="1"/>
    </xf>
    <xf numFmtId="0" fontId="31" fillId="0" borderId="81" xfId="56" applyFont="1" applyBorder="1" applyAlignment="1">
      <alignment horizontal="center" wrapText="1"/>
    </xf>
    <xf numFmtId="0" fontId="31" fillId="0" borderId="78" xfId="56" applyFont="1" applyBorder="1" applyAlignment="1">
      <alignment horizontal="center" wrapText="1"/>
    </xf>
    <xf numFmtId="0" fontId="31" fillId="0" borderId="73" xfId="56" applyFont="1" applyBorder="1" applyAlignment="1">
      <alignment horizontal="center" vertical="center" wrapText="1"/>
    </xf>
    <xf numFmtId="0" fontId="31" fillId="0" borderId="73" xfId="56" applyFont="1" applyBorder="1" applyAlignment="1">
      <alignment horizontal="justify" wrapText="1"/>
    </xf>
    <xf numFmtId="0" fontId="31" fillId="0" borderId="73" xfId="56" applyFont="1" applyBorder="1" applyAlignment="1">
      <alignment horizontal="center" wrapText="1"/>
    </xf>
    <xf numFmtId="0" fontId="31" fillId="0" borderId="82" xfId="56" applyFont="1" applyBorder="1" applyAlignment="1">
      <alignment horizontal="center" wrapText="1"/>
    </xf>
    <xf numFmtId="0" fontId="116" fillId="0" borderId="70" xfId="0" applyFont="1" applyBorder="1" applyAlignment="1">
      <alignment horizontal="center" vertical="center" wrapText="1"/>
    </xf>
    <xf numFmtId="0" fontId="117" fillId="39" borderId="70" xfId="0" applyFont="1" applyFill="1" applyBorder="1" applyAlignment="1">
      <alignment horizontal="center" wrapText="1"/>
    </xf>
    <xf numFmtId="0" fontId="52" fillId="0" borderId="70" xfId="144" applyFont="1" applyBorder="1" applyAlignment="1">
      <alignment horizontal="center" vertical="center"/>
    </xf>
    <xf numFmtId="0" fontId="118" fillId="0" borderId="70" xfId="0" applyFont="1" applyBorder="1" applyAlignment="1">
      <alignment horizontal="center" wrapText="1"/>
    </xf>
    <xf numFmtId="0" fontId="33" fillId="0" borderId="70" xfId="0" applyFont="1" applyBorder="1" applyAlignment="1">
      <alignment horizontal="center" vertical="center" wrapText="1"/>
    </xf>
    <xf numFmtId="0" fontId="33" fillId="39" borderId="70" xfId="144" applyFont="1" applyFill="1" applyBorder="1" applyAlignment="1">
      <alignment horizontal="center" vertical="center"/>
    </xf>
    <xf numFmtId="0" fontId="31" fillId="0" borderId="80" xfId="56" applyFont="1" applyBorder="1" applyAlignment="1">
      <alignment horizontal="center" wrapText="1"/>
    </xf>
    <xf numFmtId="0" fontId="31" fillId="0" borderId="70" xfId="56" applyFont="1" applyBorder="1" applyAlignment="1">
      <alignment horizontal="justify" wrapText="1"/>
    </xf>
    <xf numFmtId="0" fontId="31" fillId="0" borderId="70" xfId="56" applyFont="1" applyBorder="1" applyAlignment="1">
      <alignment horizontal="center" wrapText="1"/>
    </xf>
    <xf numFmtId="37" fontId="31" fillId="0" borderId="77" xfId="54" applyFont="1" applyBorder="1" applyAlignment="1">
      <alignment horizontal="center" vertical="center"/>
    </xf>
    <xf numFmtId="37" fontId="31" fillId="0" borderId="83" xfId="54" applyFont="1" applyBorder="1" applyAlignment="1">
      <alignment vertical="center"/>
    </xf>
    <xf numFmtId="37" fontId="31" fillId="0" borderId="83" xfId="54" applyFont="1" applyBorder="1"/>
    <xf numFmtId="37" fontId="31" fillId="0" borderId="83" xfId="54" applyFont="1" applyBorder="1" applyAlignment="1">
      <alignment horizontal="right" vertical="center"/>
    </xf>
    <xf numFmtId="0" fontId="31" fillId="0" borderId="0" xfId="56" applyFont="1" applyAlignment="1">
      <alignment horizontal="left"/>
    </xf>
    <xf numFmtId="0" fontId="31" fillId="0" borderId="0" xfId="0" applyFont="1">
      <alignment vertical="center"/>
    </xf>
    <xf numFmtId="0" fontId="34" fillId="0" borderId="48"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34" fillId="0" borderId="0" xfId="0" applyFont="1" applyAlignment="1">
      <alignment horizontal="center" vertical="center"/>
    </xf>
    <xf numFmtId="0" fontId="48" fillId="0" borderId="85"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5" xfId="0" applyFont="1" applyBorder="1" applyAlignment="1">
      <alignment horizontal="center" vertical="center" wrapText="1"/>
    </xf>
    <xf numFmtId="197" fontId="46" fillId="40" borderId="22" xfId="0" applyNumberFormat="1" applyFont="1" applyFill="1" applyBorder="1" applyAlignment="1">
      <alignment horizontal="center" vertical="center"/>
    </xf>
    <xf numFmtId="197" fontId="46" fillId="0" borderId="31" xfId="0" applyNumberFormat="1" applyFont="1" applyBorder="1" applyAlignment="1">
      <alignment horizontal="center" vertical="center"/>
    </xf>
    <xf numFmtId="197" fontId="46" fillId="0" borderId="17" xfId="0" applyNumberFormat="1" applyFont="1" applyBorder="1" applyAlignment="1">
      <alignment horizontal="center" vertical="center"/>
    </xf>
    <xf numFmtId="197" fontId="46" fillId="0" borderId="23" xfId="0" applyNumberFormat="1" applyFont="1" applyBorder="1" applyAlignment="1">
      <alignment horizontal="center" vertical="center"/>
    </xf>
    <xf numFmtId="197" fontId="46" fillId="0" borderId="21" xfId="0" applyNumberFormat="1" applyFont="1" applyBorder="1" applyAlignment="1">
      <alignment horizontal="center" vertical="center"/>
    </xf>
    <xf numFmtId="197" fontId="46" fillId="0" borderId="20" xfId="0" applyNumberFormat="1" applyFont="1" applyBorder="1" applyAlignment="1">
      <alignment horizontal="center" vertical="center"/>
    </xf>
    <xf numFmtId="197" fontId="46" fillId="0" borderId="22" xfId="0" applyNumberFormat="1" applyFont="1" applyBorder="1" applyAlignment="1">
      <alignment horizontal="center" vertical="center"/>
    </xf>
    <xf numFmtId="197" fontId="46" fillId="41" borderId="21" xfId="0" applyNumberFormat="1" applyFont="1" applyFill="1" applyBorder="1" applyAlignment="1">
      <alignment horizontal="center" vertical="center"/>
    </xf>
    <xf numFmtId="0" fontId="46" fillId="0" borderId="89" xfId="0" applyFont="1" applyBorder="1">
      <alignment vertical="center"/>
    </xf>
    <xf numFmtId="197" fontId="46" fillId="41" borderId="20" xfId="0" applyNumberFormat="1" applyFont="1" applyFill="1" applyBorder="1" applyAlignment="1">
      <alignment horizontal="center" vertical="center"/>
    </xf>
    <xf numFmtId="0" fontId="46" fillId="0" borderId="90" xfId="0" applyFont="1" applyBorder="1">
      <alignment vertical="center"/>
    </xf>
    <xf numFmtId="197" fontId="46" fillId="42" borderId="19" xfId="0" applyNumberFormat="1" applyFont="1" applyFill="1" applyBorder="1" applyAlignment="1">
      <alignment horizontal="center" vertical="center"/>
    </xf>
    <xf numFmtId="197" fontId="46" fillId="0" borderId="11" xfId="0" applyNumberFormat="1" applyFont="1" applyBorder="1" applyAlignment="1">
      <alignment horizontal="center" vertical="center"/>
    </xf>
    <xf numFmtId="0" fontId="48" fillId="0" borderId="89" xfId="0" applyFont="1" applyBorder="1">
      <alignment vertical="center"/>
    </xf>
    <xf numFmtId="197" fontId="46" fillId="41" borderId="22" xfId="0" applyNumberFormat="1" applyFont="1" applyFill="1" applyBorder="1" applyAlignment="1">
      <alignment horizontal="center" vertical="center"/>
    </xf>
    <xf numFmtId="197" fontId="46" fillId="41" borderId="23" xfId="0" applyNumberFormat="1" applyFont="1" applyFill="1" applyBorder="1" applyAlignment="1">
      <alignment horizontal="center" vertical="center"/>
    </xf>
    <xf numFmtId="198" fontId="46" fillId="0" borderId="22" xfId="0" applyNumberFormat="1" applyFont="1" applyBorder="1">
      <alignment vertical="center"/>
    </xf>
    <xf numFmtId="198" fontId="46" fillId="0" borderId="23" xfId="0" applyNumberFormat="1" applyFont="1" applyBorder="1">
      <alignment vertical="center"/>
    </xf>
    <xf numFmtId="198" fontId="46" fillId="0" borderId="21" xfId="0" applyNumberFormat="1" applyFont="1" applyBorder="1">
      <alignment vertical="center"/>
    </xf>
    <xf numFmtId="198" fontId="46" fillId="41" borderId="20" xfId="0" applyNumberFormat="1" applyFont="1" applyFill="1" applyBorder="1">
      <alignment vertical="center"/>
    </xf>
    <xf numFmtId="0" fontId="46" fillId="0" borderId="91" xfId="0" applyFont="1" applyBorder="1">
      <alignment vertical="center"/>
    </xf>
    <xf numFmtId="197" fontId="46" fillId="0" borderId="14" xfId="0" applyNumberFormat="1" applyFont="1" applyBorder="1" applyAlignment="1">
      <alignment horizontal="center" vertical="center"/>
    </xf>
    <xf numFmtId="197" fontId="46" fillId="0" borderId="13" xfId="0" applyNumberFormat="1" applyFont="1" applyBorder="1" applyAlignment="1">
      <alignment horizontal="center" vertical="center"/>
    </xf>
    <xf numFmtId="0" fontId="46" fillId="43" borderId="54" xfId="0" applyFont="1" applyFill="1" applyBorder="1">
      <alignment vertical="center"/>
    </xf>
    <xf numFmtId="198" fontId="46" fillId="41" borderId="13" xfId="0" applyNumberFormat="1" applyFont="1" applyFill="1" applyBorder="1" applyAlignment="1">
      <alignment horizontal="center" vertical="center"/>
    </xf>
    <xf numFmtId="0" fontId="46" fillId="43" borderId="88" xfId="0" applyFont="1" applyFill="1" applyBorder="1">
      <alignment vertical="center"/>
    </xf>
    <xf numFmtId="0" fontId="46" fillId="43" borderId="59" xfId="0" applyFont="1" applyFill="1" applyBorder="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xf>
    <xf numFmtId="0" fontId="34" fillId="0" borderId="0" xfId="0" quotePrefix="1" applyFont="1">
      <alignment vertical="center"/>
    </xf>
    <xf numFmtId="198" fontId="35" fillId="0" borderId="0" xfId="0" applyNumberFormat="1" applyFont="1">
      <alignment vertical="center"/>
    </xf>
    <xf numFmtId="198" fontId="123" fillId="0" borderId="0" xfId="0" applyNumberFormat="1" applyFont="1">
      <alignment vertical="center"/>
    </xf>
    <xf numFmtId="0" fontId="124"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124" fillId="0" borderId="0" xfId="0" applyFont="1">
      <alignment vertical="center"/>
    </xf>
    <xf numFmtId="0" fontId="100" fillId="0" borderId="0" xfId="0" applyFont="1" applyAlignment="1">
      <alignment horizontal="center"/>
    </xf>
    <xf numFmtId="0" fontId="100" fillId="0" borderId="0" xfId="0" applyFont="1" applyAlignment="1">
      <alignment horizontal="centerContinuous" vertical="center"/>
    </xf>
    <xf numFmtId="0" fontId="100" fillId="0" borderId="0" xfId="0" applyFont="1">
      <alignment vertical="center"/>
    </xf>
    <xf numFmtId="0" fontId="100" fillId="0" borderId="0" xfId="0" applyFont="1" applyAlignment="1">
      <alignment horizontal="center" vertical="center"/>
    </xf>
    <xf numFmtId="199" fontId="93" fillId="0" borderId="28" xfId="0" applyNumberFormat="1" applyFont="1" applyBorder="1" applyAlignment="1">
      <alignment horizontal="center" vertical="center"/>
    </xf>
    <xf numFmtId="0" fontId="127" fillId="0" borderId="28" xfId="0" applyFont="1" applyBorder="1" applyAlignment="1">
      <alignment horizontal="center" vertical="center"/>
    </xf>
    <xf numFmtId="199" fontId="127" fillId="0" borderId="28" xfId="0" applyNumberFormat="1" applyFont="1" applyBorder="1" applyAlignment="1">
      <alignment horizontal="center" vertical="center"/>
    </xf>
    <xf numFmtId="0" fontId="128" fillId="0" borderId="30" xfId="0" applyFont="1" applyBorder="1" applyAlignment="1">
      <alignment horizontal="center" vertical="center" wrapText="1"/>
    </xf>
    <xf numFmtId="0" fontId="46" fillId="0" borderId="43" xfId="30" applyFont="1" applyBorder="1" applyAlignment="1">
      <alignment horizontal="center" vertical="center"/>
    </xf>
    <xf numFmtId="0" fontId="129" fillId="0" borderId="43" xfId="0" applyFont="1" applyBorder="1" applyAlignment="1">
      <alignment horizontal="center" vertical="center" wrapText="1"/>
    </xf>
    <xf numFmtId="0" fontId="129" fillId="44" borderId="43" xfId="0" applyFont="1" applyFill="1" applyBorder="1" applyAlignment="1">
      <alignment horizontal="center" vertical="center" wrapText="1"/>
    </xf>
    <xf numFmtId="0" fontId="129" fillId="45" borderId="43" xfId="0" applyFont="1" applyFill="1" applyBorder="1" applyAlignment="1">
      <alignment horizontal="center" vertical="center" wrapText="1"/>
    </xf>
    <xf numFmtId="0" fontId="131" fillId="0" borderId="43"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93" xfId="0" applyFont="1" applyBorder="1" applyAlignment="1">
      <alignment horizontal="center" vertical="center" wrapText="1"/>
    </xf>
    <xf numFmtId="0" fontId="100" fillId="0" borderId="0" xfId="0" applyFont="1" applyAlignment="1">
      <alignment horizontal="center" vertical="center" wrapText="1"/>
    </xf>
    <xf numFmtId="0" fontId="100" fillId="44" borderId="48" xfId="0" applyFont="1" applyFill="1" applyBorder="1" applyAlignment="1">
      <alignment horizontal="center" vertical="center" wrapText="1"/>
    </xf>
    <xf numFmtId="0" fontId="100" fillId="0" borderId="48" xfId="0" applyFont="1" applyBorder="1" applyAlignment="1">
      <alignment horizontal="center" vertical="center" wrapText="1"/>
    </xf>
    <xf numFmtId="0" fontId="75" fillId="0" borderId="48" xfId="0" applyFont="1" applyBorder="1" applyAlignment="1">
      <alignment horizontal="center" vertical="center" wrapText="1"/>
    </xf>
    <xf numFmtId="0" fontId="75" fillId="0" borderId="84" xfId="0" applyFont="1" applyBorder="1" applyAlignment="1">
      <alignment horizontal="center" vertical="center" wrapText="1"/>
    </xf>
    <xf numFmtId="0" fontId="75" fillId="0" borderId="26" xfId="0" applyFont="1" applyBorder="1" applyAlignment="1">
      <alignment horizontal="center" vertical="center" wrapText="1"/>
    </xf>
    <xf numFmtId="0" fontId="132" fillId="0" borderId="48" xfId="0" applyFont="1" applyBorder="1" applyAlignment="1">
      <alignment horizontal="center" vertical="center" wrapText="1"/>
    </xf>
    <xf numFmtId="0" fontId="75" fillId="0" borderId="0" xfId="0" applyFont="1" applyAlignment="1">
      <alignment horizontal="center" vertical="center" wrapText="1"/>
    </xf>
    <xf numFmtId="0" fontId="129" fillId="45" borderId="30" xfId="0" applyFont="1" applyFill="1" applyBorder="1" applyAlignment="1">
      <alignment horizontal="center" vertical="center" wrapText="1"/>
    </xf>
    <xf numFmtId="0" fontId="129" fillId="45" borderId="93" xfId="0" applyFont="1" applyFill="1" applyBorder="1" applyAlignment="1">
      <alignment horizontal="center" vertical="center" wrapText="1"/>
    </xf>
    <xf numFmtId="0" fontId="132" fillId="0" borderId="29" xfId="0" applyFont="1" applyBorder="1" applyAlignment="1">
      <alignment horizontal="center" vertical="center" wrapText="1"/>
    </xf>
    <xf numFmtId="0" fontId="63" fillId="0" borderId="30" xfId="0" applyFont="1" applyBorder="1" applyAlignment="1">
      <alignment horizontal="center" vertical="center"/>
    </xf>
    <xf numFmtId="199" fontId="100" fillId="46" borderId="43" xfId="0" applyNumberFormat="1" applyFont="1" applyFill="1" applyBorder="1" applyAlignment="1">
      <alignment horizontal="center" vertical="center"/>
    </xf>
    <xf numFmtId="199" fontId="100" fillId="44" borderId="43" xfId="0" applyNumberFormat="1" applyFont="1" applyFill="1" applyBorder="1" applyAlignment="1">
      <alignment horizontal="center" vertical="center"/>
    </xf>
    <xf numFmtId="199" fontId="100" fillId="46" borderId="93" xfId="0" applyNumberFormat="1" applyFont="1" applyFill="1" applyBorder="1" applyAlignment="1">
      <alignment horizontal="center" vertical="center"/>
    </xf>
    <xf numFmtId="199" fontId="100" fillId="0" borderId="0" xfId="0" applyNumberFormat="1" applyFont="1" applyAlignment="1">
      <alignment horizontal="center" vertical="center"/>
    </xf>
    <xf numFmtId="199" fontId="100" fillId="44" borderId="48" xfId="0" applyNumberFormat="1" applyFont="1" applyFill="1" applyBorder="1" applyAlignment="1">
      <alignment horizontal="center" vertical="center"/>
    </xf>
    <xf numFmtId="199" fontId="100" fillId="42" borderId="48" xfId="0" applyNumberFormat="1" applyFont="1" applyFill="1" applyBorder="1" applyAlignment="1">
      <alignment horizontal="center" vertical="center"/>
    </xf>
    <xf numFmtId="199" fontId="100" fillId="42" borderId="84" xfId="0" applyNumberFormat="1" applyFont="1" applyFill="1" applyBorder="1" applyAlignment="1">
      <alignment horizontal="center" vertical="center"/>
    </xf>
    <xf numFmtId="199" fontId="100" fillId="42" borderId="26" xfId="0" applyNumberFormat="1" applyFont="1" applyFill="1" applyBorder="1" applyAlignment="1">
      <alignment horizontal="center" vertical="center"/>
    </xf>
    <xf numFmtId="199" fontId="100" fillId="45" borderId="55" xfId="0" applyNumberFormat="1" applyFont="1" applyFill="1" applyBorder="1" applyAlignment="1">
      <alignment horizontal="center" vertical="center"/>
    </xf>
    <xf numFmtId="199" fontId="100" fillId="45" borderId="94" xfId="0" applyNumberFormat="1" applyFont="1" applyFill="1" applyBorder="1" applyAlignment="1">
      <alignment horizontal="center" vertical="center"/>
    </xf>
    <xf numFmtId="199" fontId="100" fillId="42" borderId="29" xfId="0" applyNumberFormat="1" applyFont="1" applyFill="1" applyBorder="1" applyAlignment="1">
      <alignment horizontal="center" vertical="center"/>
    </xf>
    <xf numFmtId="0" fontId="100" fillId="0" borderId="95" xfId="0" applyFont="1" applyBorder="1" applyAlignment="1">
      <alignment horizontal="left" vertical="center"/>
    </xf>
    <xf numFmtId="199" fontId="100" fillId="46" borderId="31" xfId="0" applyNumberFormat="1" applyFont="1" applyFill="1" applyBorder="1" applyAlignment="1">
      <alignment horizontal="center" vertical="center"/>
    </xf>
    <xf numFmtId="199" fontId="100" fillId="44" borderId="31" xfId="0" applyNumberFormat="1" applyFont="1" applyFill="1" applyBorder="1" applyAlignment="1">
      <alignment horizontal="center" vertical="center"/>
    </xf>
    <xf numFmtId="199" fontId="100" fillId="46" borderId="96" xfId="0" applyNumberFormat="1" applyFont="1" applyFill="1" applyBorder="1" applyAlignment="1">
      <alignment horizontal="center" vertical="center"/>
    </xf>
    <xf numFmtId="199" fontId="100" fillId="45" borderId="30" xfId="0" applyNumberFormat="1" applyFont="1" applyFill="1" applyBorder="1" applyAlignment="1">
      <alignment horizontal="center" vertical="center"/>
    </xf>
    <xf numFmtId="199" fontId="100" fillId="45" borderId="93" xfId="0" applyNumberFormat="1" applyFont="1" applyFill="1" applyBorder="1" applyAlignment="1">
      <alignment horizontal="center" vertical="center"/>
    </xf>
    <xf numFmtId="0" fontId="133" fillId="0" borderId="63" xfId="0" applyFont="1" applyBorder="1" applyAlignment="1">
      <alignment horizontal="center" vertical="center" wrapText="1"/>
    </xf>
    <xf numFmtId="199" fontId="100" fillId="46" borderId="23" xfId="0" applyNumberFormat="1" applyFont="1" applyFill="1" applyBorder="1" applyAlignment="1">
      <alignment horizontal="center" vertical="center"/>
    </xf>
    <xf numFmtId="199" fontId="100" fillId="47" borderId="23" xfId="0" applyNumberFormat="1" applyFont="1" applyFill="1" applyBorder="1" applyAlignment="1">
      <alignment horizontal="center" vertical="center"/>
    </xf>
    <xf numFmtId="199" fontId="100" fillId="47" borderId="89" xfId="0" applyNumberFormat="1" applyFont="1" applyFill="1" applyBorder="1" applyAlignment="1">
      <alignment horizontal="center" vertical="center"/>
    </xf>
    <xf numFmtId="199" fontId="100" fillId="48" borderId="48" xfId="0" applyNumberFormat="1" applyFont="1" applyFill="1" applyBorder="1" applyAlignment="1">
      <alignment horizontal="center" vertical="center"/>
    </xf>
    <xf numFmtId="199" fontId="100" fillId="0" borderId="48" xfId="0" applyNumberFormat="1" applyFont="1" applyBorder="1" applyAlignment="1">
      <alignment horizontal="center" vertical="center"/>
    </xf>
    <xf numFmtId="199" fontId="100" fillId="0" borderId="26" xfId="0" applyNumberFormat="1" applyFont="1" applyBorder="1" applyAlignment="1">
      <alignment horizontal="center" vertical="center"/>
    </xf>
    <xf numFmtId="199" fontId="100" fillId="47" borderId="48" xfId="0" applyNumberFormat="1" applyFont="1" applyFill="1" applyBorder="1" applyAlignment="1">
      <alignment horizontal="center" vertical="center"/>
    </xf>
    <xf numFmtId="199" fontId="100" fillId="45" borderId="90" xfId="0" applyNumberFormat="1" applyFont="1" applyFill="1" applyBorder="1" applyAlignment="1">
      <alignment horizontal="center" vertical="center"/>
    </xf>
    <xf numFmtId="199" fontId="100" fillId="47" borderId="29" xfId="0" applyNumberFormat="1" applyFont="1" applyFill="1" applyBorder="1" applyAlignment="1">
      <alignment horizontal="center" vertical="center"/>
    </xf>
    <xf numFmtId="0" fontId="134" fillId="0" borderId="97" xfId="0" applyFont="1" applyBorder="1" applyAlignment="1">
      <alignment horizontal="center" vertical="center" wrapText="1"/>
    </xf>
    <xf numFmtId="199" fontId="100" fillId="46" borderId="10" xfId="0" applyNumberFormat="1" applyFont="1" applyFill="1" applyBorder="1" applyAlignment="1">
      <alignment horizontal="center" vertical="center"/>
    </xf>
    <xf numFmtId="199" fontId="100" fillId="47" borderId="40" xfId="0" applyNumberFormat="1" applyFont="1" applyFill="1" applyBorder="1" applyAlignment="1">
      <alignment horizontal="center" vertical="center"/>
    </xf>
    <xf numFmtId="199" fontId="100" fillId="47" borderId="41" xfId="0" applyNumberFormat="1" applyFont="1" applyFill="1" applyBorder="1" applyAlignment="1">
      <alignment horizontal="center" vertical="center"/>
    </xf>
    <xf numFmtId="199" fontId="100" fillId="47" borderId="98" xfId="0" applyNumberFormat="1" applyFont="1" applyFill="1" applyBorder="1" applyAlignment="1">
      <alignment horizontal="center" vertical="center"/>
    </xf>
    <xf numFmtId="199" fontId="100" fillId="45" borderId="91" xfId="0" applyNumberFormat="1" applyFont="1" applyFill="1" applyBorder="1" applyAlignment="1">
      <alignment horizontal="center" vertical="center"/>
    </xf>
    <xf numFmtId="0" fontId="100" fillId="0" borderId="30" xfId="0" applyFont="1" applyBorder="1" applyAlignment="1">
      <alignment horizontal="left" vertical="center"/>
    </xf>
    <xf numFmtId="0" fontId="46" fillId="0" borderId="62" xfId="0" applyFont="1" applyBorder="1" applyAlignment="1">
      <alignment horizontal="center" vertical="center"/>
    </xf>
    <xf numFmtId="199" fontId="100" fillId="46" borderId="11" xfId="0" applyNumberFormat="1" applyFont="1" applyFill="1" applyBorder="1" applyAlignment="1">
      <alignment horizontal="center" vertical="center"/>
    </xf>
    <xf numFmtId="199" fontId="128" fillId="49" borderId="23" xfId="0" applyNumberFormat="1" applyFont="1" applyFill="1" applyBorder="1" applyAlignment="1">
      <alignment horizontal="center" vertical="center" wrapText="1"/>
    </xf>
    <xf numFmtId="199" fontId="100" fillId="0" borderId="89" xfId="0" applyNumberFormat="1" applyFont="1" applyBorder="1" applyAlignment="1">
      <alignment horizontal="center" vertical="center"/>
    </xf>
    <xf numFmtId="199" fontId="128" fillId="49" borderId="48" xfId="0" applyNumberFormat="1" applyFont="1" applyFill="1" applyBorder="1" applyAlignment="1">
      <alignment horizontal="center" vertical="center" wrapText="1"/>
    </xf>
    <xf numFmtId="199" fontId="128" fillId="0" borderId="0" xfId="0" applyNumberFormat="1" applyFont="1" applyAlignment="1">
      <alignment horizontal="center" vertical="center" wrapText="1"/>
    </xf>
    <xf numFmtId="199" fontId="128" fillId="49" borderId="29" xfId="0" applyNumberFormat="1" applyFont="1" applyFill="1" applyBorder="1" applyAlignment="1">
      <alignment horizontal="center" vertical="center" wrapText="1"/>
    </xf>
    <xf numFmtId="0" fontId="46" fillId="0" borderId="63" xfId="0" applyFont="1" applyBorder="1" applyAlignment="1">
      <alignment horizontal="center" vertical="center"/>
    </xf>
    <xf numFmtId="199" fontId="100" fillId="45" borderId="89" xfId="0" applyNumberFormat="1" applyFont="1" applyFill="1" applyBorder="1" applyAlignment="1">
      <alignment horizontal="center" vertical="center"/>
    </xf>
    <xf numFmtId="199" fontId="128" fillId="49" borderId="11" xfId="0" applyNumberFormat="1" applyFont="1" applyFill="1" applyBorder="1" applyAlignment="1">
      <alignment horizontal="center" vertical="center" wrapText="1"/>
    </xf>
    <xf numFmtId="199" fontId="100" fillId="48" borderId="23" xfId="0" applyNumberFormat="1" applyFont="1" applyFill="1" applyBorder="1" applyAlignment="1">
      <alignment horizontal="center" vertical="center"/>
    </xf>
    <xf numFmtId="199" fontId="100" fillId="0" borderId="90" xfId="0" applyNumberFormat="1" applyFont="1" applyBorder="1" applyAlignment="1">
      <alignment horizontal="center" vertical="center"/>
    </xf>
    <xf numFmtId="0" fontId="46" fillId="0" borderId="64" xfId="0" applyFont="1" applyBorder="1" applyAlignment="1">
      <alignment horizontal="center" vertical="center"/>
    </xf>
    <xf numFmtId="199" fontId="100" fillId="46" borderId="40" xfId="0" applyNumberFormat="1" applyFont="1" applyFill="1" applyBorder="1" applyAlignment="1">
      <alignment horizontal="center" vertical="center"/>
    </xf>
    <xf numFmtId="199" fontId="100" fillId="0" borderId="40" xfId="0" applyNumberFormat="1" applyFont="1" applyBorder="1" applyAlignment="1">
      <alignment horizontal="center" vertical="center"/>
    </xf>
    <xf numFmtId="199" fontId="100" fillId="44" borderId="23" xfId="0" applyNumberFormat="1" applyFont="1" applyFill="1" applyBorder="1" applyAlignment="1">
      <alignment horizontal="center" vertical="center"/>
    </xf>
    <xf numFmtId="199" fontId="100" fillId="45" borderId="23" xfId="0" applyNumberFormat="1" applyFont="1" applyFill="1" applyBorder="1" applyAlignment="1">
      <alignment horizontal="center" vertical="center"/>
    </xf>
    <xf numFmtId="199" fontId="100" fillId="0" borderId="41" xfId="0" applyNumberFormat="1" applyFont="1" applyBorder="1" applyAlignment="1">
      <alignment horizontal="center" vertical="center"/>
    </xf>
    <xf numFmtId="199" fontId="100" fillId="0" borderId="98" xfId="0" applyNumberFormat="1" applyFont="1" applyBorder="1" applyAlignment="1">
      <alignment horizontal="center" vertical="center"/>
    </xf>
    <xf numFmtId="199" fontId="100" fillId="0" borderId="84" xfId="0" applyNumberFormat="1" applyFont="1" applyBorder="1" applyAlignment="1">
      <alignment horizontal="center" vertical="center"/>
    </xf>
    <xf numFmtId="199" fontId="76" fillId="0" borderId="23" xfId="0" applyNumberFormat="1" applyFont="1" applyBorder="1" applyAlignment="1">
      <alignment horizontal="center" vertical="center" wrapText="1"/>
    </xf>
    <xf numFmtId="199" fontId="76" fillId="0" borderId="20" xfId="0" applyNumberFormat="1" applyFont="1" applyBorder="1" applyAlignment="1">
      <alignment horizontal="center" vertical="center" wrapText="1"/>
    </xf>
    <xf numFmtId="199" fontId="76" fillId="0" borderId="89" xfId="0" applyNumberFormat="1" applyFont="1" applyBorder="1" applyAlignment="1">
      <alignment horizontal="center" vertical="center" wrapText="1"/>
    </xf>
    <xf numFmtId="199" fontId="76" fillId="0" borderId="0" xfId="0" applyNumberFormat="1" applyFont="1" applyAlignment="1">
      <alignment horizontal="center" vertical="center" wrapText="1"/>
    </xf>
    <xf numFmtId="199" fontId="76" fillId="0" borderId="48" xfId="0" applyNumberFormat="1" applyFont="1" applyBorder="1" applyAlignment="1">
      <alignment horizontal="center" vertical="center" wrapText="1"/>
    </xf>
    <xf numFmtId="199" fontId="76" fillId="0" borderId="26" xfId="0" applyNumberFormat="1" applyFont="1" applyBorder="1" applyAlignment="1">
      <alignment horizontal="center" vertical="center" wrapText="1"/>
    </xf>
    <xf numFmtId="199" fontId="76" fillId="50" borderId="48" xfId="0" applyNumberFormat="1" applyFont="1" applyFill="1" applyBorder="1" applyAlignment="1">
      <alignment horizontal="center" vertical="center" wrapText="1"/>
    </xf>
    <xf numFmtId="199" fontId="76" fillId="50" borderId="29" xfId="0" applyNumberFormat="1" applyFont="1" applyFill="1" applyBorder="1" applyAlignment="1">
      <alignment horizontal="center" vertical="center" wrapText="1"/>
    </xf>
    <xf numFmtId="199" fontId="76" fillId="50" borderId="23" xfId="0" applyNumberFormat="1" applyFont="1" applyFill="1" applyBorder="1" applyAlignment="1">
      <alignment horizontal="center" vertical="center" wrapText="1"/>
    </xf>
    <xf numFmtId="0" fontId="35" fillId="0" borderId="64" xfId="0" applyFont="1" applyBorder="1" applyAlignment="1">
      <alignment horizontal="center" vertical="center"/>
    </xf>
    <xf numFmtId="199" fontId="76" fillId="0" borderId="40" xfId="0" applyNumberFormat="1" applyFont="1" applyBorder="1" applyAlignment="1">
      <alignment horizontal="center" vertical="center" wrapText="1"/>
    </xf>
    <xf numFmtId="199" fontId="76" fillId="44" borderId="23" xfId="0" applyNumberFormat="1" applyFont="1" applyFill="1" applyBorder="1" applyAlignment="1">
      <alignment horizontal="center" vertical="center" wrapText="1"/>
    </xf>
    <xf numFmtId="199" fontId="76" fillId="0" borderId="41" xfId="0" applyNumberFormat="1" applyFont="1" applyBorder="1" applyAlignment="1">
      <alignment horizontal="center" vertical="center" wrapText="1"/>
    </xf>
    <xf numFmtId="199" fontId="76" fillId="0" borderId="98" xfId="0" applyNumberFormat="1" applyFont="1" applyBorder="1" applyAlignment="1">
      <alignment horizontal="center" vertical="center" wrapText="1"/>
    </xf>
    <xf numFmtId="0" fontId="100" fillId="0" borderId="62" xfId="0" applyFont="1" applyBorder="1" applyAlignment="1">
      <alignment horizontal="left" vertical="center"/>
    </xf>
    <xf numFmtId="199" fontId="100" fillId="46" borderId="90" xfId="0" applyNumberFormat="1" applyFont="1" applyFill="1" applyBorder="1" applyAlignment="1">
      <alignment horizontal="center" vertical="center"/>
    </xf>
    <xf numFmtId="199" fontId="100" fillId="0" borderId="23" xfId="0" applyNumberFormat="1" applyFont="1" applyBorder="1" applyAlignment="1">
      <alignment horizontal="center" vertical="center"/>
    </xf>
    <xf numFmtId="0" fontId="35" fillId="0" borderId="63" xfId="0" applyFont="1" applyBorder="1" applyAlignment="1">
      <alignment horizontal="left" vertical="center" indent="2"/>
    </xf>
    <xf numFmtId="199" fontId="76" fillId="0" borderId="12" xfId="0" applyNumberFormat="1" applyFont="1" applyBorder="1" applyAlignment="1">
      <alignment horizontal="center" vertical="center" wrapText="1"/>
    </xf>
    <xf numFmtId="199" fontId="100" fillId="45" borderId="98" xfId="0" applyNumberFormat="1" applyFont="1" applyFill="1" applyBorder="1" applyAlignment="1">
      <alignment horizontal="center" vertical="center"/>
    </xf>
    <xf numFmtId="200" fontId="100" fillId="0" borderId="0" xfId="145" applyFont="1" applyAlignment="1" applyProtection="1">
      <alignment horizontal="left" vertical="center"/>
      <protection locked="0"/>
    </xf>
    <xf numFmtId="200" fontId="100" fillId="0" borderId="0" xfId="145" quotePrefix="1" applyFont="1" applyAlignment="1" applyProtection="1">
      <alignment horizontal="left" vertical="center"/>
      <protection locked="0"/>
    </xf>
    <xf numFmtId="200" fontId="100" fillId="0" borderId="0" xfId="145" applyFont="1" applyAlignment="1">
      <alignment horizontal="left" vertical="center"/>
    </xf>
    <xf numFmtId="200" fontId="100" fillId="0" borderId="0" xfId="145" applyFont="1" applyAlignment="1">
      <alignment vertical="center"/>
    </xf>
    <xf numFmtId="0" fontId="136" fillId="0" borderId="0" xfId="0" applyFont="1">
      <alignment vertical="center"/>
    </xf>
    <xf numFmtId="200" fontId="100" fillId="0" borderId="0" xfId="145" applyFont="1" applyAlignment="1" applyProtection="1">
      <alignment horizontal="center" vertical="center"/>
      <protection locked="0"/>
    </xf>
    <xf numFmtId="200" fontId="46" fillId="0" borderId="0" xfId="145" quotePrefix="1" applyFont="1" applyAlignment="1" applyProtection="1">
      <alignment horizontal="left" vertical="center"/>
      <protection locked="0"/>
    </xf>
    <xf numFmtId="200" fontId="46" fillId="0" borderId="0" xfId="145" applyFont="1" applyAlignment="1" applyProtection="1">
      <alignment vertical="center"/>
      <protection locked="0"/>
    </xf>
    <xf numFmtId="0" fontId="51" fillId="0" borderId="0" xfId="0" applyFont="1">
      <alignment vertical="center"/>
    </xf>
    <xf numFmtId="200" fontId="46" fillId="0" borderId="0" xfId="145" applyFont="1" applyAlignment="1">
      <alignment vertical="center"/>
    </xf>
    <xf numFmtId="0" fontId="51" fillId="0" borderId="0" xfId="0" applyFont="1" applyAlignment="1">
      <alignment horizontal="center" vertical="center"/>
    </xf>
    <xf numFmtId="0" fontId="138" fillId="0" borderId="0" xfId="0" applyFont="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40" xfId="0" applyFont="1" applyBorder="1" applyAlignment="1" applyProtection="1">
      <alignment horizontal="center" vertical="center"/>
      <protection locked="0"/>
    </xf>
    <xf numFmtId="0" fontId="134" fillId="0" borderId="41"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41" fontId="134" fillId="0" borderId="19" xfId="0" applyNumberFormat="1" applyFont="1" applyBorder="1" applyAlignment="1" applyProtection="1">
      <alignment horizontal="center" vertical="center"/>
      <protection hidden="1"/>
    </xf>
    <xf numFmtId="0" fontId="134" fillId="0" borderId="58" xfId="0" applyFont="1" applyBorder="1" applyAlignment="1" applyProtection="1">
      <alignment horizontal="center" vertical="center"/>
      <protection locked="0"/>
    </xf>
    <xf numFmtId="41" fontId="142" fillId="0" borderId="23" xfId="0" applyNumberFormat="1" applyFont="1" applyBorder="1" applyAlignment="1" applyProtection="1">
      <alignment horizontal="center" vertical="center"/>
      <protection locked="0"/>
    </xf>
    <xf numFmtId="0" fontId="134" fillId="0" borderId="59" xfId="0" applyFont="1" applyBorder="1" applyAlignment="1" applyProtection="1">
      <alignment horizontal="center" vertical="center"/>
      <protection locked="0"/>
    </xf>
    <xf numFmtId="41" fontId="134" fillId="0" borderId="34" xfId="0" applyNumberFormat="1" applyFont="1" applyBorder="1" applyAlignment="1" applyProtection="1">
      <alignment horizontal="center" vertical="center"/>
      <protection hidden="1"/>
    </xf>
    <xf numFmtId="41" fontId="142" fillId="0" borderId="40" xfId="0" applyNumberFormat="1" applyFont="1" applyBorder="1" applyAlignment="1" applyProtection="1">
      <alignment horizontal="center" vertical="center"/>
      <protection locked="0"/>
    </xf>
    <xf numFmtId="0" fontId="35" fillId="0" borderId="0" xfId="0" applyFont="1" applyAlignment="1" applyProtection="1">
      <alignment horizontal="right" vertical="center"/>
      <protection locked="0"/>
    </xf>
    <xf numFmtId="0" fontId="143" fillId="0" borderId="0" xfId="0" applyFont="1" applyAlignment="1">
      <alignment horizontal="right"/>
    </xf>
    <xf numFmtId="41" fontId="134" fillId="0" borderId="23"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hidden="1"/>
    </xf>
    <xf numFmtId="0" fontId="134" fillId="0" borderId="0" xfId="0" applyFont="1" applyAlignment="1" applyProtection="1">
      <alignment horizontal="right"/>
      <protection locked="0"/>
    </xf>
    <xf numFmtId="0" fontId="144" fillId="0" borderId="0" xfId="0" applyFont="1" applyAlignment="1" applyProtection="1">
      <protection locked="0"/>
    </xf>
    <xf numFmtId="0" fontId="46" fillId="0" borderId="23" xfId="30" applyFont="1" applyBorder="1" applyAlignment="1" applyProtection="1">
      <alignment horizontal="center" vertical="center"/>
      <protection locked="0"/>
    </xf>
    <xf numFmtId="0" fontId="46" fillId="0" borderId="0" xfId="30" applyFont="1" applyAlignment="1" applyProtection="1">
      <alignment horizontal="center" vertical="center"/>
      <protection locked="0"/>
    </xf>
    <xf numFmtId="0" fontId="46" fillId="0" borderId="18" xfId="30" applyFont="1" applyBorder="1" applyProtection="1">
      <alignment vertical="center"/>
      <protection locked="0"/>
    </xf>
    <xf numFmtId="0" fontId="46" fillId="0" borderId="19" xfId="30" applyFont="1" applyBorder="1" applyProtection="1">
      <alignment vertical="center"/>
      <protection locked="0"/>
    </xf>
    <xf numFmtId="0" fontId="69" fillId="0" borderId="40" xfId="30" applyFont="1" applyBorder="1" applyAlignment="1" applyProtection="1">
      <alignment horizontal="center" vertical="center"/>
      <protection locked="0"/>
    </xf>
    <xf numFmtId="0" fontId="134" fillId="0" borderId="57" xfId="30" applyFont="1" applyBorder="1" applyAlignment="1" applyProtection="1">
      <alignment horizontal="center" vertical="center"/>
      <protection locked="0"/>
    </xf>
    <xf numFmtId="0" fontId="134" fillId="0" borderId="95" xfId="30" applyFont="1" applyBorder="1" applyAlignment="1" applyProtection="1">
      <alignment horizontal="center" vertical="center"/>
      <protection locked="0"/>
    </xf>
    <xf numFmtId="41" fontId="35" fillId="0" borderId="31" xfId="30" applyNumberFormat="1" applyFont="1" applyBorder="1" applyAlignment="1" applyProtection="1">
      <alignment horizontal="center" vertical="center"/>
      <protection hidden="1"/>
    </xf>
    <xf numFmtId="41" fontId="35" fillId="0" borderId="39" xfId="30" applyNumberFormat="1" applyFont="1" applyBorder="1" applyAlignment="1" applyProtection="1">
      <alignment horizontal="center" vertical="center"/>
      <protection hidden="1"/>
    </xf>
    <xf numFmtId="0" fontId="134" fillId="0" borderId="58" xfId="30" applyFont="1" applyBorder="1" applyAlignment="1" applyProtection="1">
      <alignment horizontal="center" vertical="center"/>
      <protection locked="0"/>
    </xf>
    <xf numFmtId="0" fontId="134" fillId="0" borderId="63" xfId="30" applyFont="1" applyBorder="1" applyAlignment="1" applyProtection="1">
      <alignment horizontal="center" vertical="center"/>
      <protection locked="0"/>
    </xf>
    <xf numFmtId="41" fontId="35" fillId="0" borderId="23" xfId="30" applyNumberFormat="1" applyFont="1" applyBorder="1" applyAlignment="1" applyProtection="1">
      <alignment horizontal="center" vertical="center"/>
      <protection hidden="1"/>
    </xf>
    <xf numFmtId="0" fontId="134" fillId="0" borderId="59" xfId="30" applyFont="1" applyBorder="1" applyAlignment="1" applyProtection="1">
      <alignment horizontal="center" vertical="center"/>
      <protection locked="0"/>
    </xf>
    <xf numFmtId="0" fontId="134" fillId="0" borderId="64" xfId="30" applyFont="1" applyBorder="1" applyAlignment="1" applyProtection="1">
      <alignment horizontal="center" vertical="center"/>
      <protection locked="0"/>
    </xf>
    <xf numFmtId="41" fontId="35" fillId="0" borderId="40" xfId="30" applyNumberFormat="1" applyFont="1" applyBorder="1" applyAlignment="1" applyProtection="1">
      <alignment horizontal="center" vertical="center"/>
      <protection hidden="1"/>
    </xf>
    <xf numFmtId="0" fontId="35" fillId="0" borderId="0" xfId="30" applyFont="1" applyAlignment="1" applyProtection="1">
      <alignment horizontal="left"/>
      <protection locked="0"/>
    </xf>
    <xf numFmtId="0" fontId="35" fillId="0" borderId="0" xfId="30" applyFont="1" applyAlignment="1" applyProtection="1">
      <protection locked="0"/>
    </xf>
    <xf numFmtId="0" fontId="96" fillId="0" borderId="0" xfId="30" applyFont="1" applyAlignment="1" applyProtection="1">
      <alignment horizontal="center"/>
      <protection locked="0"/>
    </xf>
    <xf numFmtId="0" fontId="96" fillId="0" borderId="0" xfId="30" applyFont="1" applyAlignment="1" applyProtection="1">
      <protection locked="0"/>
    </xf>
    <xf numFmtId="0" fontId="35" fillId="0" borderId="0" xfId="30" applyFont="1" applyAlignment="1" applyProtection="1">
      <alignment horizontal="left" vertical="center"/>
      <protection locked="0"/>
    </xf>
    <xf numFmtId="0" fontId="35" fillId="0" borderId="0" xfId="30" applyFont="1" applyAlignment="1" applyProtection="1">
      <alignment horizontal="center"/>
      <protection locked="0"/>
    </xf>
    <xf numFmtId="0" fontId="143" fillId="0" borderId="0" xfId="30" applyFont="1" applyAlignment="1"/>
    <xf numFmtId="0" fontId="69" fillId="0" borderId="0" xfId="30" applyFont="1" applyAlignment="1" applyProtection="1">
      <alignment horizontal="right"/>
      <protection locked="0"/>
    </xf>
    <xf numFmtId="0" fontId="46" fillId="0" borderId="28" xfId="0" applyFont="1" applyBorder="1" applyProtection="1">
      <alignment vertical="center"/>
      <protection locked="0"/>
    </xf>
    <xf numFmtId="0" fontId="151" fillId="0" borderId="0" xfId="141" applyFont="1"/>
    <xf numFmtId="195" fontId="134" fillId="0" borderId="19" xfId="0" applyNumberFormat="1" applyFont="1" applyBorder="1" applyAlignment="1" applyProtection="1">
      <alignment horizontal="center" vertical="center"/>
      <protection hidden="1"/>
    </xf>
    <xf numFmtId="195" fontId="35" fillId="0" borderId="11" xfId="0" applyNumberFormat="1" applyFont="1" applyBorder="1" applyAlignment="1" applyProtection="1">
      <alignment horizontal="center" vertical="center"/>
      <protection locked="0"/>
    </xf>
    <xf numFmtId="195" fontId="35" fillId="0" borderId="17" xfId="0" applyNumberFormat="1" applyFont="1" applyBorder="1" applyAlignment="1" applyProtection="1">
      <alignment horizontal="center" vertical="center"/>
      <protection locked="0"/>
    </xf>
    <xf numFmtId="195" fontId="35" fillId="0" borderId="22" xfId="0" applyNumberFormat="1" applyFont="1" applyBorder="1" applyAlignment="1" applyProtection="1">
      <alignment horizontal="center" vertical="center"/>
      <protection hidden="1"/>
    </xf>
    <xf numFmtId="195" fontId="35" fillId="0" borderId="23" xfId="0" applyNumberFormat="1" applyFont="1" applyBorder="1" applyAlignment="1" applyProtection="1">
      <alignment horizontal="center" vertical="center"/>
      <protection locked="0"/>
    </xf>
    <xf numFmtId="195" fontId="142" fillId="0" borderId="23" xfId="0" applyNumberFormat="1" applyFont="1" applyBorder="1" applyAlignment="1" applyProtection="1">
      <alignment horizontal="center" vertical="center"/>
      <protection locked="0"/>
    </xf>
    <xf numFmtId="195" fontId="142" fillId="0" borderId="20" xfId="0" applyNumberFormat="1" applyFont="1" applyBorder="1" applyAlignment="1" applyProtection="1">
      <alignment horizontal="center" vertical="center"/>
      <protection locked="0"/>
    </xf>
    <xf numFmtId="195" fontId="134" fillId="0" borderId="34" xfId="0" applyNumberFormat="1" applyFont="1" applyBorder="1" applyAlignment="1" applyProtection="1">
      <alignment horizontal="center" vertical="center"/>
      <protection hidden="1"/>
    </xf>
    <xf numFmtId="195" fontId="35" fillId="0" borderId="40" xfId="0" applyNumberFormat="1" applyFont="1" applyBorder="1" applyAlignment="1" applyProtection="1">
      <alignment horizontal="center" vertical="center"/>
      <protection locked="0"/>
    </xf>
    <xf numFmtId="195" fontId="142" fillId="0" borderId="40" xfId="0" applyNumberFormat="1" applyFont="1" applyBorder="1" applyAlignment="1" applyProtection="1">
      <alignment horizontal="center" vertical="center"/>
      <protection locked="0"/>
    </xf>
    <xf numFmtId="195" fontId="142" fillId="0" borderId="41" xfId="0" applyNumberFormat="1" applyFont="1" applyBorder="1" applyAlignment="1" applyProtection="1">
      <alignment horizontal="center" vertical="center"/>
      <protection locked="0"/>
    </xf>
    <xf numFmtId="0" fontId="134" fillId="0" borderId="0" xfId="0" applyFont="1" applyAlignment="1" applyProtection="1">
      <alignment horizontal="right" vertical="top"/>
      <protection locked="0"/>
    </xf>
    <xf numFmtId="0" fontId="69" fillId="0" borderId="0" xfId="0" applyFont="1" applyAlignment="1" applyProtection="1">
      <alignment horizontal="right"/>
      <protection locked="0"/>
    </xf>
    <xf numFmtId="195" fontId="134" fillId="0" borderId="63" xfId="0" applyNumberFormat="1" applyFont="1" applyBorder="1" applyAlignment="1" applyProtection="1">
      <alignment horizontal="center" vertical="center"/>
      <protection hidden="1"/>
    </xf>
    <xf numFmtId="195" fontId="35" fillId="0" borderId="20" xfId="0" applyNumberFormat="1" applyFont="1" applyBorder="1" applyAlignment="1" applyProtection="1">
      <alignment horizontal="center" vertical="center"/>
      <protection locked="0"/>
    </xf>
    <xf numFmtId="195" fontId="35" fillId="0" borderId="63" xfId="0" applyNumberFormat="1" applyFont="1" applyBorder="1" applyAlignment="1" applyProtection="1">
      <alignment horizontal="center" vertical="center"/>
      <protection hidden="1"/>
    </xf>
    <xf numFmtId="195" fontId="134" fillId="0" borderId="64" xfId="0" applyNumberFormat="1" applyFont="1" applyBorder="1" applyAlignment="1" applyProtection="1">
      <alignment horizontal="center" vertical="center"/>
      <protection hidden="1"/>
    </xf>
    <xf numFmtId="0" fontId="36" fillId="0" borderId="23" xfId="0" applyFont="1" applyBorder="1" applyAlignment="1">
      <alignment horizontal="center" vertical="center" wrapText="1"/>
    </xf>
    <xf numFmtId="0" fontId="40" fillId="33" borderId="23" xfId="1" applyFont="1" applyFill="1" applyBorder="1" applyAlignment="1" applyProtection="1">
      <alignment horizontal="center" vertical="center" wrapText="1"/>
    </xf>
    <xf numFmtId="0" fontId="38" fillId="0" borderId="23" xfId="0" applyFont="1" applyBorder="1" applyAlignment="1">
      <alignment horizontal="center" vertical="center" wrapText="1"/>
    </xf>
    <xf numFmtId="0" fontId="40" fillId="32" borderId="23" xfId="1" applyFont="1" applyFill="1" applyBorder="1" applyAlignment="1" applyProtection="1">
      <alignment horizontal="center" vertical="center" wrapText="1"/>
    </xf>
    <xf numFmtId="0" fontId="40" fillId="31" borderId="23" xfId="1" applyFont="1" applyFill="1" applyBorder="1" applyAlignment="1" applyProtection="1">
      <alignment horizontal="center" vertical="center" wrapText="1"/>
    </xf>
    <xf numFmtId="0" fontId="37" fillId="28" borderId="23" xfId="1" applyFill="1" applyBorder="1" applyAlignment="1" applyProtection="1">
      <alignment horizontal="center" vertical="center" wrapText="1"/>
    </xf>
    <xf numFmtId="0" fontId="38" fillId="0" borderId="10" xfId="0" applyFont="1" applyBorder="1" applyAlignment="1">
      <alignment horizontal="center" vertical="center" wrapText="1"/>
    </xf>
    <xf numFmtId="0" fontId="40" fillId="30" borderId="23" xfId="1" applyFont="1" applyFill="1" applyBorder="1" applyAlignment="1" applyProtection="1">
      <alignment horizontal="center" vertical="center" wrapText="1"/>
    </xf>
    <xf numFmtId="0" fontId="40" fillId="29" borderId="23" xfId="1" applyFont="1" applyFill="1" applyBorder="1" applyAlignment="1" applyProtection="1">
      <alignment horizontal="center" vertical="center" wrapText="1"/>
    </xf>
    <xf numFmtId="0" fontId="40" fillId="28" borderId="23" xfId="1" applyFont="1" applyFill="1" applyBorder="1" applyAlignment="1" applyProtection="1">
      <alignment horizontal="center" vertical="center" wrapText="1"/>
    </xf>
    <xf numFmtId="0" fontId="37" fillId="27" borderId="23" xfId="1" applyFill="1" applyBorder="1" applyAlignment="1" applyProtection="1">
      <alignment horizontal="center" vertical="center" wrapText="1"/>
    </xf>
    <xf numFmtId="0" fontId="34" fillId="0" borderId="15" xfId="0" applyFont="1" applyBorder="1" applyAlignment="1">
      <alignment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0" fillId="26"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center" vertical="center"/>
    </xf>
    <xf numFmtId="0" fontId="32" fillId="26" borderId="10" xfId="0" applyFont="1" applyFill="1" applyBorder="1" applyAlignment="1">
      <alignment horizontal="center" vertical="center"/>
    </xf>
    <xf numFmtId="0" fontId="33" fillId="26" borderId="11" xfId="0" applyFont="1" applyFill="1" applyBorder="1" applyAlignment="1">
      <alignment horizontal="center" vertical="center"/>
    </xf>
    <xf numFmtId="0" fontId="34" fillId="0" borderId="12" xfId="0" applyFont="1" applyBorder="1" applyAlignment="1">
      <alignment vertical="top" wrapText="1"/>
    </xf>
    <xf numFmtId="0" fontId="34" fillId="0" borderId="13" xfId="0" applyFont="1" applyBorder="1" applyAlignment="1">
      <alignment horizontal="left" vertical="center" wrapText="1"/>
    </xf>
    <xf numFmtId="200" fontId="46" fillId="0" borderId="38" xfId="145" quotePrefix="1" applyFont="1" applyBorder="1" applyAlignment="1" applyProtection="1">
      <alignment horizontal="left" vertical="center" wrapText="1"/>
      <protection locked="0"/>
    </xf>
    <xf numFmtId="200" fontId="46" fillId="0" borderId="38" xfId="145" quotePrefix="1" applyFont="1" applyBorder="1" applyAlignment="1" applyProtection="1">
      <alignment horizontal="left" vertical="center"/>
      <protection locked="0"/>
    </xf>
    <xf numFmtId="200" fontId="100" fillId="0" borderId="0" xfId="145" applyFont="1" applyAlignment="1" applyProtection="1">
      <alignment horizontal="left" vertical="center"/>
      <protection locked="0"/>
    </xf>
    <xf numFmtId="200" fontId="100" fillId="0" borderId="0" xfId="145" quotePrefix="1" applyFont="1" applyAlignment="1">
      <alignment horizontal="left" vertical="center"/>
    </xf>
    <xf numFmtId="0" fontId="0" fillId="0" borderId="0" xfId="0">
      <alignment vertical="center"/>
    </xf>
    <xf numFmtId="0" fontId="46" fillId="0" borderId="0" xfId="0" applyFont="1">
      <alignment vertical="center"/>
    </xf>
    <xf numFmtId="0" fontId="124"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100" fillId="0" borderId="28" xfId="0" applyFont="1" applyBorder="1" applyAlignment="1">
      <alignment horizontal="right" vertical="center"/>
    </xf>
    <xf numFmtId="0" fontId="0" fillId="0" borderId="28" xfId="0" applyBorder="1" applyAlignment="1">
      <alignment horizontal="right" vertical="center"/>
    </xf>
    <xf numFmtId="0" fontId="100" fillId="0" borderId="0" xfId="0" applyFont="1" applyAlignment="1">
      <alignment horizontal="center" vertical="center"/>
    </xf>
    <xf numFmtId="0" fontId="100" fillId="0" borderId="28" xfId="0" applyFont="1" applyBorder="1" applyAlignment="1">
      <alignment horizontal="center" vertical="center"/>
    </xf>
    <xf numFmtId="0" fontId="46" fillId="0" borderId="38" xfId="0" applyFont="1" applyBorder="1" applyAlignment="1">
      <alignment horizontal="center" vertical="center"/>
    </xf>
    <xf numFmtId="0" fontId="46" fillId="0" borderId="54" xfId="0" applyFont="1" applyBorder="1" applyAlignment="1">
      <alignment horizontal="center" vertical="center"/>
    </xf>
    <xf numFmtId="0" fontId="46" fillId="0" borderId="28" xfId="0" applyFont="1" applyBorder="1" applyAlignment="1">
      <alignment horizontal="center" vertical="center"/>
    </xf>
    <xf numFmtId="0" fontId="46" fillId="0" borderId="53" xfId="0" applyFont="1" applyBorder="1" applyAlignment="1">
      <alignment horizontal="center" vertical="center"/>
    </xf>
    <xf numFmtId="0" fontId="46" fillId="0" borderId="87" xfId="0" applyFont="1" applyBorder="1" applyAlignment="1">
      <alignment horizontal="center" vertical="center" wrapText="1"/>
    </xf>
    <xf numFmtId="0" fontId="46" fillId="0" borderId="27"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9" xfId="0" applyFont="1" applyBorder="1" applyAlignment="1">
      <alignment horizontal="center" vertical="center"/>
    </xf>
    <xf numFmtId="0" fontId="119" fillId="0" borderId="38" xfId="0" applyFont="1" applyBorder="1" applyAlignment="1">
      <alignment horizontal="center" vertical="center"/>
    </xf>
    <xf numFmtId="0" fontId="34" fillId="0" borderId="0" xfId="0" applyFont="1" applyAlignment="1">
      <alignment horizontal="center" vertical="center"/>
    </xf>
    <xf numFmtId="0" fontId="93" fillId="0" borderId="28" xfId="0" applyFont="1" applyBorder="1" applyAlignment="1">
      <alignment horizontal="right" vertical="center"/>
    </xf>
    <xf numFmtId="0" fontId="93" fillId="0" borderId="0" xfId="0" applyFont="1" applyAlignment="1">
      <alignment horizontal="right" vertical="center"/>
    </xf>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6" fillId="0" borderId="17" xfId="0" applyFont="1" applyBorder="1">
      <alignment vertical="center"/>
    </xf>
    <xf numFmtId="0" fontId="46" fillId="0" borderId="61" xfId="0" applyFont="1" applyBorder="1">
      <alignment vertical="center"/>
    </xf>
    <xf numFmtId="0" fontId="46" fillId="0" borderId="12" xfId="0" applyFont="1" applyBorder="1">
      <alignment vertical="center"/>
    </xf>
    <xf numFmtId="0" fontId="46" fillId="0" borderId="88" xfId="0" applyFont="1" applyBorder="1">
      <alignment vertical="center"/>
    </xf>
    <xf numFmtId="0" fontId="46" fillId="0" borderId="20" xfId="0" applyFont="1" applyBorder="1">
      <alignment vertical="center"/>
    </xf>
    <xf numFmtId="0" fontId="46" fillId="0" borderId="58" xfId="0" applyFont="1" applyBorder="1">
      <alignment vertical="center"/>
    </xf>
    <xf numFmtId="0" fontId="46" fillId="0" borderId="23" xfId="0" applyFont="1" applyBorder="1">
      <alignment vertical="center"/>
    </xf>
    <xf numFmtId="0" fontId="46" fillId="0" borderId="89" xfId="0" applyFont="1" applyBorder="1">
      <alignment vertical="center"/>
    </xf>
    <xf numFmtId="0" fontId="34" fillId="0" borderId="38" xfId="0" applyFont="1" applyBorder="1" applyAlignment="1">
      <alignment horizontal="center" vertical="center"/>
    </xf>
    <xf numFmtId="0" fontId="0" fillId="0" borderId="38" xfId="0" applyBorder="1">
      <alignment vertical="center"/>
    </xf>
    <xf numFmtId="0" fontId="34" fillId="0" borderId="0" xfId="0" applyFont="1" applyAlignment="1">
      <alignment horizontal="right"/>
    </xf>
    <xf numFmtId="0" fontId="0" fillId="0" borderId="0" xfId="0" applyAlignment="1"/>
    <xf numFmtId="0" fontId="46" fillId="0" borderId="10" xfId="0" applyFont="1" applyBorder="1">
      <alignment vertical="center"/>
    </xf>
    <xf numFmtId="0" fontId="46" fillId="0" borderId="24" xfId="0" applyFont="1" applyBorder="1">
      <alignment vertical="center"/>
    </xf>
    <xf numFmtId="0" fontId="46" fillId="0" borderId="11" xfId="0" applyFont="1" applyBorder="1">
      <alignment vertical="center"/>
    </xf>
    <xf numFmtId="0" fontId="48" fillId="0" borderId="23" xfId="0" applyFont="1" applyBorder="1">
      <alignment vertical="center"/>
    </xf>
    <xf numFmtId="0" fontId="48" fillId="0" borderId="13" xfId="0" applyFont="1" applyBorder="1" applyAlignment="1">
      <alignment vertical="center" wrapText="1"/>
    </xf>
    <xf numFmtId="0" fontId="0" fillId="0" borderId="13" xfId="0" applyBorder="1" applyAlignment="1">
      <alignment vertical="center" wrapText="1"/>
    </xf>
    <xf numFmtId="0" fontId="46" fillId="43" borderId="87" xfId="0" applyFont="1" applyFill="1" applyBorder="1">
      <alignment vertical="center"/>
    </xf>
    <xf numFmtId="0" fontId="0" fillId="43" borderId="54" xfId="0" applyFill="1" applyBorder="1">
      <alignment vertical="center"/>
    </xf>
    <xf numFmtId="0" fontId="0" fillId="0" borderId="42" xfId="0" applyBorder="1">
      <alignment vertical="center"/>
    </xf>
    <xf numFmtId="0" fontId="0" fillId="0" borderId="37" xfId="0" applyBorder="1">
      <alignment vertical="center"/>
    </xf>
    <xf numFmtId="0" fontId="0" fillId="0" borderId="86" xfId="0" applyBorder="1">
      <alignment vertical="center"/>
    </xf>
    <xf numFmtId="0" fontId="0" fillId="0" borderId="53" xfId="0" applyBorder="1">
      <alignment vertical="center"/>
    </xf>
    <xf numFmtId="197" fontId="46" fillId="43" borderId="9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197" fontId="46" fillId="43" borderId="84" xfId="0" applyNumberFormat="1" applyFont="1" applyFill="1" applyBorder="1" applyAlignment="1">
      <alignment horizontal="center" vertical="center"/>
    </xf>
    <xf numFmtId="0" fontId="0" fillId="0" borderId="85" xfId="0" applyBorder="1" applyAlignment="1">
      <alignment horizontal="center" vertical="center"/>
    </xf>
    <xf numFmtId="0" fontId="0" fillId="0" borderId="29" xfId="0" applyBorder="1" applyAlignment="1">
      <alignment horizontal="center" vertical="center"/>
    </xf>
    <xf numFmtId="0" fontId="48" fillId="0" borderId="14" xfId="0" applyFont="1" applyBorder="1" applyAlignment="1">
      <alignment horizontal="center" vertical="center"/>
    </xf>
    <xf numFmtId="0" fontId="48" fillId="0" borderId="16" xfId="0" applyFont="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48" fillId="0" borderId="20" xfId="0" applyFont="1" applyBorder="1">
      <alignment vertical="center"/>
    </xf>
    <xf numFmtId="0" fontId="48" fillId="0" borderId="58" xfId="0" applyFont="1" applyBorder="1">
      <alignment vertical="center"/>
    </xf>
    <xf numFmtId="0" fontId="56" fillId="0" borderId="23" xfId="31" applyFont="1" applyBorder="1" applyAlignment="1">
      <alignment horizontal="center" vertical="center" wrapText="1"/>
    </xf>
    <xf numFmtId="3" fontId="56" fillId="0" borderId="23" xfId="31" applyNumberFormat="1" applyFont="1" applyBorder="1" applyAlignment="1">
      <alignment horizontal="center" vertical="center" wrapText="1"/>
    </xf>
    <xf numFmtId="3" fontId="34" fillId="0" borderId="13" xfId="31" applyNumberFormat="1" applyFont="1" applyBorder="1" applyAlignment="1">
      <alignment wrapText="1"/>
    </xf>
    <xf numFmtId="3" fontId="34" fillId="0" borderId="13" xfId="0" applyNumberFormat="1" applyFont="1" applyBorder="1" applyAlignment="1">
      <alignment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0" fontId="35" fillId="0" borderId="38" xfId="32" applyFont="1" applyBorder="1" applyAlignment="1">
      <alignment horizontal="left" vertical="top" wrapText="1"/>
    </xf>
    <xf numFmtId="0" fontId="35" fillId="0" borderId="0" xfId="32" applyFont="1" applyAlignment="1">
      <alignment horizontal="left" vertical="top" wrapText="1"/>
    </xf>
    <xf numFmtId="0" fontId="35" fillId="0" borderId="29" xfId="32" applyFont="1" applyBorder="1" applyAlignment="1">
      <alignment horizontal="distributed" vertical="center" wrapText="1"/>
    </xf>
    <xf numFmtId="0" fontId="35" fillId="0" borderId="30" xfId="32" applyFont="1" applyBorder="1" applyAlignment="1">
      <alignment horizontal="distributed" vertical="center" wrapText="1"/>
    </xf>
    <xf numFmtId="0" fontId="35" fillId="0" borderId="31" xfId="32" applyFont="1" applyBorder="1" applyAlignment="1">
      <alignment horizontal="distributed" vertical="center" wrapText="1"/>
    </xf>
    <xf numFmtId="0" fontId="35" fillId="0" borderId="32" xfId="32" applyFont="1" applyBorder="1" applyAlignment="1">
      <alignment horizontal="distributed" vertical="center" wrapText="1"/>
    </xf>
    <xf numFmtId="0" fontId="35" fillId="0" borderId="33" xfId="32" applyFont="1" applyBorder="1" applyAlignment="1">
      <alignment horizontal="distributed" vertical="center" wrapText="1"/>
    </xf>
    <xf numFmtId="0" fontId="35" fillId="0" borderId="23" xfId="32" applyFont="1" applyBorder="1" applyAlignment="1">
      <alignment horizontal="distributed" vertical="center" wrapText="1"/>
    </xf>
    <xf numFmtId="0" fontId="35" fillId="0" borderId="21" xfId="32" applyFont="1" applyBorder="1" applyAlignment="1">
      <alignment horizontal="distributed" vertical="center" wrapText="1"/>
    </xf>
    <xf numFmtId="0" fontId="35" fillId="0" borderId="0" xfId="32" applyFont="1" applyAlignment="1">
      <alignment horizontal="center" vertical="center" wrapText="1"/>
    </xf>
    <xf numFmtId="0" fontId="35" fillId="0" borderId="0" xfId="32" applyFont="1" applyAlignment="1">
      <alignment horizontal="justify" wrapText="1"/>
    </xf>
    <xf numFmtId="0" fontId="58" fillId="0" borderId="0" xfId="32" applyFont="1" applyAlignment="1">
      <alignment horizontal="center" vertical="center" wrapText="1"/>
    </xf>
    <xf numFmtId="0" fontId="35" fillId="0" borderId="28" xfId="32" applyFont="1" applyBorder="1" applyAlignment="1">
      <alignment horizontal="center" wrapText="1"/>
    </xf>
    <xf numFmtId="0" fontId="35" fillId="0" borderId="30" xfId="32" applyFont="1" applyBorder="1" applyAlignment="1">
      <alignment horizontal="center" vertical="center" wrapText="1"/>
    </xf>
    <xf numFmtId="0" fontId="35" fillId="0" borderId="39" xfId="32" applyFont="1" applyBorder="1" applyAlignment="1">
      <alignment horizontal="distributed" vertical="center" wrapText="1"/>
    </xf>
    <xf numFmtId="0" fontId="35" fillId="0" borderId="33" xfId="32" applyFont="1" applyBorder="1" applyAlignment="1">
      <alignment horizontal="center" vertical="center" wrapText="1"/>
    </xf>
    <xf numFmtId="0" fontId="35" fillId="0" borderId="40" xfId="32" applyFont="1" applyBorder="1" applyAlignment="1">
      <alignment horizontal="center" vertical="center" wrapText="1"/>
    </xf>
    <xf numFmtId="0" fontId="35" fillId="0" borderId="41" xfId="32" applyFont="1" applyBorder="1" applyAlignment="1">
      <alignment horizontal="center" vertical="center" wrapText="1"/>
    </xf>
    <xf numFmtId="0" fontId="46" fillId="0" borderId="20"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95" fillId="0" borderId="23" xfId="0" applyFont="1" applyBorder="1" applyAlignment="1" applyProtection="1">
      <alignment horizontal="center" vertical="center"/>
      <protection locked="0"/>
    </xf>
    <xf numFmtId="0" fontId="35" fillId="0" borderId="0" xfId="0" applyFont="1" applyAlignment="1" applyProtection="1">
      <alignment horizontal="right"/>
      <protection locked="0"/>
    </xf>
    <xf numFmtId="0" fontId="35" fillId="0" borderId="0" xfId="0" applyFont="1" applyAlignment="1" applyProtection="1">
      <protection locked="0"/>
    </xf>
    <xf numFmtId="0" fontId="35" fillId="0" borderId="0" xfId="0" applyFont="1" applyAlignment="1" applyProtection="1">
      <alignment horizontal="left"/>
      <protection locked="0"/>
    </xf>
    <xf numFmtId="0" fontId="35" fillId="0" borderId="0" xfId="0" applyFont="1" applyAlignment="1" applyProtection="1">
      <alignment horizontal="left" vertical="center"/>
      <protection locked="0"/>
    </xf>
    <xf numFmtId="0" fontId="103" fillId="0" borderId="13" xfId="0" applyFont="1" applyBorder="1" applyAlignment="1" applyProtection="1">
      <alignment horizontal="center" vertical="center"/>
      <protection locked="0"/>
    </xf>
    <xf numFmtId="0" fontId="99" fillId="0" borderId="13"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96" fillId="0" borderId="54"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0" fontId="96" fillId="0" borderId="6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47" xfId="0" applyFont="1" applyBorder="1" applyAlignment="1" applyProtection="1">
      <alignment horizontal="center" vertical="center"/>
      <protection locked="0"/>
    </xf>
    <xf numFmtId="0" fontId="96" fillId="0" borderId="31" xfId="0" applyFont="1" applyBorder="1" applyAlignment="1" applyProtection="1">
      <alignment horizontal="center" vertical="center"/>
      <protection locked="0"/>
    </xf>
    <xf numFmtId="0" fontId="96" fillId="0" borderId="39" xfId="0" applyFont="1" applyBorder="1" applyAlignment="1" applyProtection="1">
      <alignment horizontal="center" vertical="center"/>
      <protection locked="0"/>
    </xf>
    <xf numFmtId="0" fontId="96" fillId="0" borderId="32" xfId="0" applyFont="1" applyBorder="1" applyAlignment="1" applyProtection="1">
      <alignment horizontal="center" vertical="center"/>
      <protection locked="0"/>
    </xf>
    <xf numFmtId="0" fontId="96" fillId="0" borderId="0" xfId="0" applyFont="1" applyAlignment="1" applyProtection="1">
      <alignment horizontal="right"/>
      <protection locked="0"/>
    </xf>
    <xf numFmtId="0" fontId="105" fillId="0" borderId="28" xfId="0" applyFont="1" applyBorder="1" applyAlignment="1" applyProtection="1">
      <alignment horizontal="center" vertical="center"/>
      <protection locked="0"/>
    </xf>
    <xf numFmtId="0" fontId="96" fillId="0" borderId="0" xfId="0" applyFont="1" applyAlignment="1" applyProtection="1">
      <protection locked="0"/>
    </xf>
    <xf numFmtId="0" fontId="35" fillId="0" borderId="54"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46" fillId="0" borderId="0" xfId="0" applyFont="1" applyAlignment="1" applyProtection="1">
      <alignment horizontal="left" vertical="center"/>
      <protection locked="0"/>
    </xf>
    <xf numFmtId="0" fontId="46" fillId="0" borderId="23"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96" fillId="0" borderId="16"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11"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1"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96" fillId="0" borderId="0" xfId="0" applyFont="1" applyAlignment="1" applyProtection="1">
      <alignment horizontal="left"/>
      <protection locked="0"/>
    </xf>
    <xf numFmtId="0" fontId="96" fillId="0" borderId="37" xfId="0" applyFont="1" applyBorder="1" applyAlignment="1" applyProtection="1">
      <alignment horizontal="center" vertical="center"/>
      <protection locked="0"/>
    </xf>
    <xf numFmtId="0" fontId="96" fillId="0" borderId="53" xfId="0" applyFont="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5" fillId="0" borderId="32" xfId="0" applyFont="1" applyBorder="1" applyAlignment="1" applyProtection="1">
      <alignment horizontal="center" vertical="center"/>
      <protection locked="0"/>
    </xf>
    <xf numFmtId="0" fontId="46" fillId="0" borderId="39"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96" fillId="0" borderId="36" xfId="0" applyFont="1" applyBorder="1" applyAlignment="1" applyProtection="1">
      <alignment horizontal="center" vertical="center"/>
      <protection locked="0"/>
    </xf>
    <xf numFmtId="0" fontId="96" fillId="0" borderId="4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0"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49" fontId="93" fillId="0" borderId="38" xfId="141" applyNumberFormat="1" applyFont="1" applyBorder="1" applyAlignment="1">
      <alignment horizontal="center" vertical="center" wrapText="1"/>
    </xf>
    <xf numFmtId="0" fontId="35" fillId="0" borderId="0" xfId="141" applyFont="1" applyAlignment="1">
      <alignment horizontal="center" wrapText="1"/>
    </xf>
    <xf numFmtId="0" fontId="35" fillId="0" borderId="54" xfId="141" applyFont="1" applyBorder="1" applyAlignment="1">
      <alignment horizontal="center" vertical="center" wrapText="1"/>
    </xf>
    <xf numFmtId="0" fontId="35" fillId="0" borderId="53" xfId="141" applyFont="1" applyBorder="1" applyAlignment="1">
      <alignment horizontal="center" vertical="center" wrapText="1"/>
    </xf>
    <xf numFmtId="0" fontId="35" fillId="0" borderId="55" xfId="141" applyFont="1" applyBorder="1" applyAlignment="1">
      <alignment horizontal="center" vertical="center" wrapText="1"/>
    </xf>
    <xf numFmtId="0" fontId="35" fillId="0" borderId="56" xfId="141" applyFont="1" applyBorder="1" applyAlignment="1">
      <alignment horizontal="center" vertical="center" wrapText="1"/>
    </xf>
    <xf numFmtId="0" fontId="35" fillId="0" borderId="39" xfId="141" applyFont="1" applyBorder="1" applyAlignment="1">
      <alignment horizontal="distributed" vertical="center" wrapText="1" justifyLastLine="1"/>
    </xf>
    <xf numFmtId="0" fontId="35" fillId="0" borderId="32" xfId="141" applyFont="1" applyBorder="1" applyAlignment="1">
      <alignment horizontal="distributed" vertical="center" wrapText="1" justifyLastLine="1"/>
    </xf>
    <xf numFmtId="0" fontId="35" fillId="0" borderId="47" xfId="141" applyFont="1" applyBorder="1" applyAlignment="1">
      <alignment horizontal="distributed" vertical="center" wrapText="1" justifyLastLine="1"/>
    </xf>
    <xf numFmtId="49" fontId="93" fillId="0" borderId="0" xfId="141" applyNumberFormat="1" applyFont="1" applyAlignment="1">
      <alignment horizontal="center" vertical="center" wrapText="1"/>
    </xf>
    <xf numFmtId="0" fontId="93" fillId="0" borderId="0" xfId="141" applyFont="1" applyAlignment="1">
      <alignment horizontal="center" vertical="center" wrapText="1"/>
    </xf>
    <xf numFmtId="0" fontId="35" fillId="0" borderId="28" xfId="141" applyFont="1" applyBorder="1" applyAlignment="1">
      <alignment horizontal="center" wrapText="1"/>
    </xf>
    <xf numFmtId="0" fontId="96" fillId="0" borderId="55" xfId="0" applyFont="1" applyBorder="1" applyAlignment="1" applyProtection="1">
      <alignment horizontal="center" vertical="center"/>
      <protection locked="0"/>
    </xf>
    <xf numFmtId="0" fontId="96" fillId="0" borderId="62" xfId="0" applyFont="1" applyBorder="1" applyAlignment="1" applyProtection="1">
      <alignment horizontal="center" vertical="center"/>
      <protection locked="0"/>
    </xf>
    <xf numFmtId="0" fontId="134" fillId="0" borderId="54" xfId="0" applyFont="1" applyBorder="1" applyAlignment="1" applyProtection="1">
      <alignment horizontal="center" vertical="center"/>
      <protection locked="0"/>
    </xf>
    <xf numFmtId="0" fontId="134" fillId="0" borderId="37" xfId="0" applyFont="1" applyBorder="1" applyAlignment="1" applyProtection="1">
      <alignment horizontal="center" vertical="center"/>
      <protection locked="0"/>
    </xf>
    <xf numFmtId="0" fontId="134" fillId="0" borderId="53" xfId="0" applyFont="1" applyBorder="1" applyAlignment="1" applyProtection="1">
      <alignment horizontal="center" vertical="center"/>
      <protection locked="0"/>
    </xf>
    <xf numFmtId="0" fontId="134" fillId="0" borderId="60" xfId="0" applyFont="1" applyBorder="1" applyAlignment="1" applyProtection="1">
      <alignment horizontal="center" vertical="center"/>
      <protection locked="0"/>
    </xf>
    <xf numFmtId="0" fontId="134" fillId="0" borderId="16" xfId="0" applyFont="1" applyBorder="1" applyAlignment="1" applyProtection="1">
      <alignment horizontal="center" vertical="center"/>
      <protection locked="0"/>
    </xf>
    <xf numFmtId="0" fontId="134" fillId="0" borderId="35" xfId="0" applyFont="1" applyBorder="1" applyAlignment="1" applyProtection="1">
      <alignment horizontal="center" vertical="center"/>
      <protection locked="0"/>
    </xf>
    <xf numFmtId="0" fontId="134" fillId="0" borderId="47" xfId="0" applyFont="1" applyBorder="1" applyAlignment="1" applyProtection="1">
      <alignment horizontal="center" vertical="center"/>
      <protection locked="0"/>
    </xf>
    <xf numFmtId="0" fontId="134" fillId="0" borderId="31" xfId="0" applyFont="1" applyBorder="1" applyAlignment="1" applyProtection="1">
      <alignment horizontal="center" vertical="center"/>
      <protection locked="0"/>
    </xf>
    <xf numFmtId="0" fontId="134" fillId="0" borderId="39" xfId="0" applyFont="1" applyBorder="1" applyAlignment="1" applyProtection="1">
      <alignment horizontal="center" vertical="center"/>
      <protection locked="0"/>
    </xf>
    <xf numFmtId="0" fontId="134" fillId="0" borderId="32" xfId="0" applyFont="1" applyBorder="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4" fillId="0" borderId="34"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7" fillId="0" borderId="20" xfId="0" applyFont="1" applyBorder="1" applyAlignment="1" applyProtection="1">
      <alignment horizontal="center" vertical="center"/>
      <protection locked="0"/>
    </xf>
    <xf numFmtId="0" fontId="139" fillId="0" borderId="13" xfId="0" applyFont="1" applyBorder="1" applyAlignment="1" applyProtection="1">
      <alignment horizontal="center" vertical="center"/>
      <protection locked="0"/>
    </xf>
    <xf numFmtId="0" fontId="138" fillId="0" borderId="0" xfId="0" applyFont="1" applyAlignment="1" applyProtection="1">
      <alignment horizontal="left" vertical="center"/>
      <protection locked="0"/>
    </xf>
    <xf numFmtId="0" fontId="134" fillId="0" borderId="14" xfId="0" applyFont="1" applyBorder="1" applyAlignment="1" applyProtection="1">
      <alignment horizontal="center" vertical="center"/>
      <protection locked="0"/>
    </xf>
    <xf numFmtId="0" fontId="134" fillId="0" borderId="19" xfId="0" applyFont="1" applyBorder="1" applyAlignment="1" applyProtection="1">
      <alignment horizontal="center" vertical="center"/>
      <protection locked="0"/>
    </xf>
    <xf numFmtId="0" fontId="134" fillId="0" borderId="10" xfId="0" applyFont="1" applyBorder="1" applyAlignment="1" applyProtection="1">
      <alignment horizontal="center" vertical="center"/>
      <protection locked="0"/>
    </xf>
    <xf numFmtId="0" fontId="134" fillId="0" borderId="24" xfId="0" applyFont="1" applyBorder="1" applyAlignment="1" applyProtection="1">
      <alignment horizontal="center" vertical="center"/>
      <protection locked="0"/>
    </xf>
    <xf numFmtId="0" fontId="134" fillId="0" borderId="11" xfId="0" applyFont="1" applyBorder="1" applyAlignment="1" applyProtection="1">
      <alignment horizontal="center" vertical="center"/>
      <protection locked="0"/>
    </xf>
    <xf numFmtId="0" fontId="134" fillId="0" borderId="21" xfId="0" applyFont="1" applyBorder="1" applyAlignment="1" applyProtection="1">
      <alignment horizontal="center" vertical="center"/>
      <protection locked="0"/>
    </xf>
    <xf numFmtId="0" fontId="144" fillId="0" borderId="20" xfId="0" applyFont="1" applyBorder="1" applyAlignment="1" applyProtection="1">
      <alignment horizontal="center" vertical="center"/>
      <protection locked="0"/>
    </xf>
    <xf numFmtId="0" fontId="144" fillId="0" borderId="22" xfId="0" applyFont="1" applyBorder="1" applyAlignment="1" applyProtection="1">
      <alignment horizontal="center" vertical="center"/>
      <protection locked="0"/>
    </xf>
    <xf numFmtId="0" fontId="138" fillId="0" borderId="18" xfId="0" applyFont="1" applyBorder="1" applyAlignment="1" applyProtection="1">
      <alignment horizontal="center" vertical="center"/>
      <protection locked="0"/>
    </xf>
    <xf numFmtId="0" fontId="144" fillId="0" borderId="0" xfId="30" applyFont="1" applyAlignment="1" applyProtection="1">
      <alignment horizontal="left"/>
      <protection locked="0"/>
    </xf>
    <xf numFmtId="0" fontId="35" fillId="0" borderId="0" xfId="30" applyFont="1" applyAlignment="1" applyProtection="1">
      <alignment horizontal="left"/>
      <protection locked="0"/>
    </xf>
    <xf numFmtId="0" fontId="134" fillId="0" borderId="54" xfId="30" applyFont="1" applyBorder="1" applyAlignment="1" applyProtection="1">
      <alignment horizontal="center" vertical="center"/>
      <protection locked="0"/>
    </xf>
    <xf numFmtId="0" fontId="134" fillId="0" borderId="37" xfId="30" applyFont="1" applyBorder="1" applyAlignment="1" applyProtection="1">
      <alignment horizontal="center" vertical="center"/>
      <protection locked="0"/>
    </xf>
    <xf numFmtId="0" fontId="134" fillId="0" borderId="53" xfId="30" applyFont="1" applyBorder="1" applyAlignment="1" applyProtection="1">
      <alignment horizontal="center" vertical="center"/>
      <protection locked="0"/>
    </xf>
    <xf numFmtId="0" fontId="69" fillId="0" borderId="60" xfId="30" applyFont="1" applyBorder="1" applyAlignment="1" applyProtection="1">
      <alignment horizontal="center" vertical="center"/>
      <protection locked="0"/>
    </xf>
    <xf numFmtId="0" fontId="69" fillId="0" borderId="16" xfId="30" applyFont="1" applyBorder="1" applyAlignment="1" applyProtection="1">
      <alignment horizontal="center" vertical="center"/>
      <protection locked="0"/>
    </xf>
    <xf numFmtId="0" fontId="69" fillId="0" borderId="35" xfId="30" applyFont="1" applyBorder="1" applyAlignment="1" applyProtection="1">
      <alignment horizontal="center" vertical="center"/>
      <protection locked="0"/>
    </xf>
    <xf numFmtId="0" fontId="48" fillId="0" borderId="32" xfId="30" applyFont="1" applyBorder="1" applyAlignment="1" applyProtection="1">
      <alignment horizontal="center" vertical="center"/>
      <protection locked="0"/>
    </xf>
    <xf numFmtId="0" fontId="48" fillId="0" borderId="39" xfId="30" applyFont="1" applyBorder="1" applyAlignment="1" applyProtection="1">
      <alignment horizontal="center" vertical="center"/>
      <protection locked="0"/>
    </xf>
    <xf numFmtId="0" fontId="69" fillId="0" borderId="22" xfId="30" applyFont="1" applyBorder="1" applyAlignment="1" applyProtection="1">
      <alignment horizontal="center" vertical="center"/>
      <protection locked="0"/>
    </xf>
    <xf numFmtId="0" fontId="69" fillId="0" borderId="34" xfId="30" applyFont="1" applyBorder="1" applyAlignment="1" applyProtection="1">
      <alignment horizontal="center" vertical="center"/>
      <protection locked="0"/>
    </xf>
    <xf numFmtId="0" fontId="69" fillId="0" borderId="23" xfId="30" applyFont="1" applyBorder="1" applyAlignment="1" applyProtection="1">
      <alignment horizontal="center" vertical="center"/>
      <protection locked="0"/>
    </xf>
    <xf numFmtId="0" fontId="69" fillId="0" borderId="12" xfId="30" applyFont="1" applyBorder="1" applyAlignment="1" applyProtection="1">
      <alignment horizontal="center" vertical="center"/>
      <protection locked="0"/>
    </xf>
    <xf numFmtId="0" fontId="69" fillId="0" borderId="36" xfId="30" applyFont="1" applyBorder="1" applyAlignment="1" applyProtection="1">
      <alignment horizontal="center" vertical="center"/>
      <protection locked="0"/>
    </xf>
    <xf numFmtId="0" fontId="69" fillId="0" borderId="40" xfId="30" applyFont="1" applyBorder="1" applyAlignment="1" applyProtection="1">
      <alignment horizontal="center" vertical="center"/>
      <protection locked="0"/>
    </xf>
    <xf numFmtId="0" fontId="46" fillId="0" borderId="12" xfId="30" applyFont="1" applyBorder="1" applyAlignment="1" applyProtection="1">
      <alignment horizontal="center" vertical="center"/>
      <protection locked="0"/>
    </xf>
    <xf numFmtId="0" fontId="46" fillId="0" borderId="14" xfId="30" applyFont="1" applyBorder="1" applyAlignment="1" applyProtection="1">
      <alignment horizontal="center" vertical="center"/>
      <protection locked="0"/>
    </xf>
    <xf numFmtId="0" fontId="145" fillId="0" borderId="20" xfId="30" applyFont="1" applyBorder="1" applyAlignment="1" applyProtection="1">
      <alignment horizontal="center" vertical="center"/>
      <protection locked="0"/>
    </xf>
    <xf numFmtId="0" fontId="72" fillId="0" borderId="22" xfId="30" applyFont="1" applyBorder="1" applyAlignment="1" applyProtection="1">
      <alignment horizontal="center" vertical="center"/>
      <protection locked="0"/>
    </xf>
    <xf numFmtId="0" fontId="46" fillId="0" borderId="20" xfId="30" applyFont="1" applyBorder="1" applyAlignment="1" applyProtection="1">
      <alignment horizontal="center" vertical="center"/>
      <protection locked="0"/>
    </xf>
    <xf numFmtId="0" fontId="46" fillId="0" borderId="22" xfId="30" applyFont="1" applyBorder="1" applyAlignment="1" applyProtection="1">
      <alignment horizontal="center" vertical="center"/>
      <protection locked="0"/>
    </xf>
    <xf numFmtId="0" fontId="139" fillId="0" borderId="0" xfId="30" applyFont="1" applyAlignment="1" applyProtection="1">
      <alignment horizontal="center" vertical="center"/>
      <protection locked="0"/>
    </xf>
    <xf numFmtId="0" fontId="138" fillId="0" borderId="0" xfId="30" applyFont="1" applyAlignment="1" applyProtection="1">
      <alignment horizontal="center" vertical="center"/>
      <protection locked="0"/>
    </xf>
    <xf numFmtId="0" fontId="35" fillId="0" borderId="0" xfId="0" applyFont="1" applyAlignment="1" applyProtection="1">
      <alignment horizontal="left" wrapText="1"/>
      <protection locked="0"/>
    </xf>
    <xf numFmtId="0" fontId="46" fillId="0" borderId="84" xfId="140" applyFont="1" applyBorder="1" applyAlignment="1" applyProtection="1">
      <alignment horizontal="center" vertical="center"/>
      <protection locked="0"/>
    </xf>
    <xf numFmtId="0" fontId="35" fillId="0" borderId="29" xfId="0" applyFont="1" applyBorder="1" applyAlignment="1"/>
    <xf numFmtId="49" fontId="148" fillId="0" borderId="38" xfId="141" applyNumberFormat="1" applyFont="1" applyBorder="1" applyAlignment="1">
      <alignment horizontal="center" vertical="center" wrapText="1"/>
    </xf>
    <xf numFmtId="0" fontId="137" fillId="0" borderId="84" xfId="140" applyFont="1" applyBorder="1" applyAlignment="1" applyProtection="1">
      <alignment horizontal="center" vertical="center"/>
      <protection locked="0"/>
    </xf>
    <xf numFmtId="0" fontId="0" fillId="0" borderId="29" xfId="0" applyBorder="1" applyAlignment="1"/>
    <xf numFmtId="49" fontId="148" fillId="0" borderId="0" xfId="141" applyNumberFormat="1" applyFont="1" applyAlignment="1">
      <alignment horizontal="center" vertical="center" wrapText="1"/>
    </xf>
    <xf numFmtId="0" fontId="148" fillId="0" borderId="0" xfId="141" applyFont="1" applyAlignment="1">
      <alignment horizontal="center" vertical="center" wrapText="1"/>
    </xf>
    <xf numFmtId="0" fontId="137" fillId="0" borderId="48" xfId="140" applyFont="1" applyBorder="1" applyAlignment="1" applyProtection="1">
      <alignment horizontal="center" vertical="center"/>
      <protection locked="0"/>
    </xf>
    <xf numFmtId="0" fontId="35" fillId="0" borderId="48" xfId="0" applyFont="1" applyBorder="1" applyAlignment="1"/>
    <xf numFmtId="0" fontId="46" fillId="0" borderId="48" xfId="140" applyFont="1" applyBorder="1" applyAlignment="1" applyProtection="1">
      <alignment horizontal="center" vertical="center"/>
      <protection locked="0"/>
    </xf>
    <xf numFmtId="0" fontId="69" fillId="0" borderId="0" xfId="0" applyFont="1" applyAlignment="1" applyProtection="1">
      <alignment horizontal="right"/>
      <protection locked="0"/>
    </xf>
    <xf numFmtId="0" fontId="138" fillId="0" borderId="28"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0" fontId="140" fillId="0" borderId="13" xfId="0" applyFont="1" applyBorder="1" applyAlignment="1" applyProtection="1">
      <alignment horizontal="center" vertical="center"/>
      <protection locked="0"/>
    </xf>
    <xf numFmtId="0" fontId="2" fillId="0" borderId="33" xfId="20" applyBorder="1" applyAlignment="1">
      <alignment horizontal="right" vertical="center"/>
    </xf>
    <xf numFmtId="0" fontId="2" fillId="0" borderId="36" xfId="20" applyBorder="1" applyAlignment="1">
      <alignment horizontal="right" vertical="center"/>
    </xf>
    <xf numFmtId="0" fontId="35" fillId="0" borderId="0" xfId="20" applyFont="1" applyAlignment="1">
      <alignment horizontal="left" vertical="center"/>
    </xf>
    <xf numFmtId="0" fontId="67" fillId="0" borderId="0" xfId="20" applyFont="1" applyAlignment="1">
      <alignment horizontal="left" vertical="center"/>
    </xf>
    <xf numFmtId="0" fontId="35" fillId="0" borderId="0" xfId="20" applyFont="1" applyAlignment="1">
      <alignment wrapText="1"/>
    </xf>
    <xf numFmtId="185" fontId="35" fillId="0" borderId="0" xfId="20" applyNumberFormat="1" applyFont="1" applyAlignment="1">
      <alignment horizontal="left" vertical="center"/>
    </xf>
    <xf numFmtId="0" fontId="35" fillId="0" borderId="0" xfId="20" applyFont="1" applyAlignment="1">
      <alignment horizontal="right" vertical="top"/>
    </xf>
    <xf numFmtId="0" fontId="35" fillId="0" borderId="40" xfId="20" applyFont="1" applyBorder="1" applyAlignment="1">
      <alignment horizontal="center" vertical="center" wrapText="1"/>
    </xf>
    <xf numFmtId="0" fontId="34" fillId="0" borderId="22" xfId="20" applyFont="1" applyBorder="1" applyAlignment="1">
      <alignment horizontal="center" vertical="center" wrapText="1"/>
    </xf>
    <xf numFmtId="0" fontId="10" fillId="0" borderId="23" xfId="20" applyFont="1" applyBorder="1" applyAlignment="1">
      <alignment horizontal="center" vertical="center"/>
    </xf>
    <xf numFmtId="0" fontId="63" fillId="0" borderId="13" xfId="20" applyFont="1" applyBorder="1" applyAlignment="1">
      <alignment horizontal="center" vertical="center"/>
    </xf>
    <xf numFmtId="0" fontId="34" fillId="0" borderId="0" xfId="20" applyFont="1" applyAlignment="1">
      <alignment horizontal="center"/>
    </xf>
    <xf numFmtId="0" fontId="35" fillId="0" borderId="22" xfId="20" applyFont="1" applyBorder="1" applyAlignment="1">
      <alignment horizontal="center" vertical="center" wrapText="1"/>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5" fillId="0" borderId="43" xfId="20" applyFont="1" applyBorder="1" applyAlignment="1">
      <alignment horizontal="center" vertical="center" wrapText="1"/>
    </xf>
    <xf numFmtId="0" fontId="35" fillId="0" borderId="44" xfId="2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185" fontId="35" fillId="0" borderId="0" xfId="0" applyNumberFormat="1" applyFont="1" applyAlignment="1">
      <alignment horizontal="left" vertical="center"/>
    </xf>
    <xf numFmtId="0" fontId="0" fillId="0" borderId="0" xfId="0" applyAlignment="1">
      <alignment horizontal="left" vertical="center"/>
    </xf>
    <xf numFmtId="0" fontId="35" fillId="0" borderId="38" xfId="0" applyFont="1" applyBorder="1" applyAlignment="1">
      <alignment horizontal="center"/>
    </xf>
    <xf numFmtId="0" fontId="35" fillId="0" borderId="3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5" xfId="0" applyFont="1" applyBorder="1" applyAlignment="1">
      <alignment horizontal="center" vertical="center" wrapText="1"/>
    </xf>
    <xf numFmtId="0" fontId="69" fillId="0" borderId="39" xfId="0" applyFont="1" applyBorder="1" applyAlignment="1">
      <alignment horizontal="center" vertical="center"/>
    </xf>
    <xf numFmtId="0" fontId="69" fillId="0" borderId="32" xfId="0" applyFont="1" applyBorder="1" applyAlignment="1">
      <alignment horizontal="center" vertical="center"/>
    </xf>
    <xf numFmtId="0" fontId="69" fillId="0" borderId="47" xfId="0" applyFont="1" applyBorder="1" applyAlignment="1">
      <alignment horizontal="center" vertical="center"/>
    </xf>
    <xf numFmtId="0" fontId="35" fillId="0" borderId="6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70" fillId="0" borderId="38" xfId="0" applyFont="1" applyBorder="1" applyAlignment="1">
      <alignment horizontal="center" vertical="center" wrapText="1"/>
    </xf>
    <xf numFmtId="0" fontId="111" fillId="0" borderId="38" xfId="0" applyFont="1" applyBorder="1" applyAlignment="1">
      <alignment horizontal="center" vertical="center" wrapText="1"/>
    </xf>
    <xf numFmtId="0" fontId="111" fillId="0" borderId="0" xfId="0" applyFont="1" applyAlignment="1">
      <alignment horizontal="center" vertical="center" wrapText="1"/>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70" fillId="0" borderId="20" xfId="0" applyFont="1" applyBorder="1" applyAlignment="1">
      <alignment horizontal="center"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35" fillId="0" borderId="5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5"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0"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2" xfId="0" applyFont="1" applyBorder="1" applyAlignment="1">
      <alignment horizontal="center" vertical="center" wrapText="1"/>
    </xf>
    <xf numFmtId="0" fontId="111" fillId="0" borderId="68" xfId="0" applyFont="1" applyBorder="1" applyAlignment="1">
      <alignment horizontal="center" vertical="center" wrapText="1"/>
    </xf>
    <xf numFmtId="0" fontId="35" fillId="0" borderId="10" xfId="20" applyFont="1" applyBorder="1" applyAlignment="1">
      <alignment horizontal="center" vertical="top" wrapText="1"/>
    </xf>
    <xf numFmtId="0" fontId="35" fillId="0" borderId="24" xfId="20" applyFont="1" applyBorder="1" applyAlignment="1">
      <alignment horizontal="center" vertical="top" wrapText="1"/>
    </xf>
    <xf numFmtId="0" fontId="35" fillId="0" borderId="12" xfId="20" applyFont="1" applyBorder="1" applyAlignment="1">
      <alignment horizontal="center" vertical="top" wrapText="1"/>
    </xf>
    <xf numFmtId="0" fontId="35" fillId="0" borderId="10" xfId="20" applyFont="1" applyBorder="1" applyAlignment="1">
      <alignment horizontal="center" vertical="center" wrapText="1"/>
    </xf>
    <xf numFmtId="0" fontId="35" fillId="0" borderId="23" xfId="20" applyFont="1" applyBorder="1" applyAlignment="1">
      <alignment horizontal="center" vertical="top" wrapText="1"/>
    </xf>
    <xf numFmtId="0" fontId="35" fillId="0" borderId="0" xfId="53" applyFont="1" applyAlignment="1">
      <alignment horizontal="left" vertical="center"/>
    </xf>
    <xf numFmtId="185" fontId="35" fillId="0" borderId="38" xfId="20" applyNumberFormat="1" applyFont="1" applyBorder="1" applyAlignment="1">
      <alignment horizontal="center" vertical="center"/>
    </xf>
    <xf numFmtId="0" fontId="34" fillId="0" borderId="38" xfId="20" applyFont="1" applyBorder="1" applyAlignment="1">
      <alignment horizontal="right" vertical="center"/>
    </xf>
    <xf numFmtId="0" fontId="35" fillId="0" borderId="18" xfId="20" applyFont="1" applyBorder="1" applyAlignment="1">
      <alignment horizontal="center" vertical="distributed" wrapText="1"/>
    </xf>
    <xf numFmtId="0" fontId="34" fillId="0" borderId="11" xfId="57" applyFont="1" applyBorder="1" applyAlignment="1">
      <alignment horizontal="center" vertical="top" wrapText="1"/>
    </xf>
    <xf numFmtId="0" fontId="35" fillId="0" borderId="11" xfId="20" applyFont="1" applyBorder="1" applyAlignment="1">
      <alignment horizontal="center" vertical="top" wrapText="1"/>
    </xf>
    <xf numFmtId="0" fontId="35" fillId="0" borderId="24" xfId="57" applyFont="1" applyBorder="1" applyAlignment="1">
      <alignment horizontal="center" vertical="top" wrapText="1"/>
    </xf>
    <xf numFmtId="0" fontId="35" fillId="0" borderId="40" xfId="20" applyFont="1" applyBorder="1" applyAlignment="1">
      <alignment horizontal="center" vertical="distributed" wrapText="1"/>
    </xf>
    <xf numFmtId="0" fontId="35" fillId="0" borderId="40" xfId="20" applyFont="1" applyBorder="1" applyAlignment="1">
      <alignment horizontal="distributed" vertical="center" wrapText="1"/>
    </xf>
    <xf numFmtId="0" fontId="35" fillId="0" borderId="10" xfId="20" applyFont="1" applyBorder="1" applyAlignment="1">
      <alignment horizontal="center" vertical="center"/>
    </xf>
    <xf numFmtId="0" fontId="35" fillId="0" borderId="11" xfId="20" applyFont="1" applyBorder="1" applyAlignment="1">
      <alignment horizontal="center" vertical="center"/>
    </xf>
    <xf numFmtId="0" fontId="35" fillId="0" borderId="40" xfId="20" applyFont="1" applyBorder="1" applyAlignment="1">
      <alignment horizontal="center" vertical="center"/>
    </xf>
    <xf numFmtId="0" fontId="34" fillId="0" borderId="10" xfId="57" applyFont="1" applyBorder="1" applyAlignment="1">
      <alignment horizontal="center" vertical="top" wrapText="1"/>
    </xf>
    <xf numFmtId="0" fontId="35" fillId="0" borderId="10" xfId="57" applyFont="1" applyBorder="1" applyAlignment="1">
      <alignment horizontal="center" vertical="top" wrapText="1"/>
    </xf>
    <xf numFmtId="0" fontId="35" fillId="0" borderId="28" xfId="20" applyFont="1" applyBorder="1" applyAlignment="1">
      <alignment horizontal="center"/>
    </xf>
    <xf numFmtId="0" fontId="35" fillId="0" borderId="45" xfId="58" applyFont="1" applyBorder="1" applyAlignment="1">
      <alignment horizontal="center" vertical="distributed" wrapText="1"/>
    </xf>
    <xf numFmtId="0" fontId="35" fillId="0" borderId="46" xfId="20" applyFont="1" applyBorder="1" applyAlignment="1">
      <alignment horizontal="center" vertical="center" wrapText="1"/>
    </xf>
    <xf numFmtId="0" fontId="35" fillId="0" borderId="31" xfId="20" applyFont="1" applyBorder="1" applyAlignment="1">
      <alignment horizontal="center" vertical="center"/>
    </xf>
    <xf numFmtId="0" fontId="35" fillId="0" borderId="31" xfId="20" applyFont="1" applyBorder="1" applyAlignment="1">
      <alignment horizontal="center" vertical="distributed" wrapText="1"/>
    </xf>
    <xf numFmtId="0" fontId="35" fillId="0" borderId="39" xfId="20" applyFont="1" applyBorder="1" applyAlignment="1">
      <alignment horizontal="center" vertical="distributed" wrapText="1"/>
    </xf>
    <xf numFmtId="37" fontId="31" fillId="0" borderId="50" xfId="54" applyFont="1" applyBorder="1" applyAlignment="1">
      <alignment horizontal="center" vertical="center" wrapText="1"/>
    </xf>
    <xf numFmtId="0" fontId="31" fillId="0" borderId="23" xfId="26" applyFont="1" applyBorder="1" applyAlignment="1">
      <alignment horizontal="center" vertical="center" wrapText="1"/>
    </xf>
    <xf numFmtId="0" fontId="31" fillId="0" borderId="22" xfId="26" applyFont="1" applyBorder="1" applyAlignment="1">
      <alignment horizontal="center" vertical="center" wrapText="1"/>
    </xf>
    <xf numFmtId="37" fontId="31" fillId="0" borderId="22" xfId="54" applyFont="1" applyBorder="1" applyAlignment="1">
      <alignment horizontal="center" vertical="center" wrapText="1"/>
    </xf>
    <xf numFmtId="37" fontId="31" fillId="0" borderId="23" xfId="54" applyFont="1" applyBorder="1" applyAlignment="1">
      <alignment horizontal="center" vertical="center"/>
    </xf>
    <xf numFmtId="0" fontId="31" fillId="0" borderId="49" xfId="26" applyFont="1" applyBorder="1" applyAlignment="1">
      <alignment horizontal="center" vertical="center" wrapText="1"/>
    </xf>
    <xf numFmtId="0" fontId="31" fillId="0" borderId="20" xfId="26" applyFont="1" applyBorder="1" applyAlignment="1">
      <alignment horizontal="center" vertical="center" wrapText="1"/>
    </xf>
    <xf numFmtId="37" fontId="75" fillId="0" borderId="0" xfId="54" applyFont="1" applyAlignment="1">
      <alignment horizontal="center"/>
    </xf>
    <xf numFmtId="37" fontId="31" fillId="0" borderId="18" xfId="54" applyFont="1" applyBorder="1" applyAlignment="1">
      <alignment horizontal="center" vertical="center"/>
    </xf>
    <xf numFmtId="37" fontId="31" fillId="0" borderId="18" xfId="54" applyFont="1" applyBorder="1" applyAlignment="1">
      <alignment horizontal="right" vertical="center"/>
    </xf>
    <xf numFmtId="37" fontId="69" fillId="0" borderId="23" xfId="54" applyFont="1" applyBorder="1" applyAlignment="1">
      <alignment horizontal="center" vertical="center" wrapText="1"/>
    </xf>
    <xf numFmtId="37" fontId="10" fillId="0" borderId="23" xfId="54" applyFont="1" applyBorder="1" applyAlignment="1">
      <alignment horizontal="center" vertical="center"/>
    </xf>
    <xf numFmtId="188" fontId="31" fillId="0" borderId="23" xfId="54" applyNumberFormat="1" applyFont="1" applyBorder="1" applyAlignment="1">
      <alignment horizontal="center" vertical="center"/>
    </xf>
    <xf numFmtId="0" fontId="74" fillId="0" borderId="0" xfId="24" applyFont="1">
      <alignment vertical="center"/>
    </xf>
    <xf numFmtId="37" fontId="31" fillId="0" borderId="0" xfId="54" applyFont="1" applyAlignment="1">
      <alignment horizontal="center" vertical="center"/>
    </xf>
    <xf numFmtId="37" fontId="31" fillId="0" borderId="23" xfId="54" applyFont="1" applyBorder="1" applyAlignment="1">
      <alignment horizontal="center" vertical="center" wrapText="1"/>
    </xf>
    <xf numFmtId="0" fontId="31" fillId="0" borderId="23" xfId="24" applyFont="1" applyBorder="1" applyAlignment="1">
      <alignment horizontal="center" vertical="center" wrapText="1"/>
    </xf>
    <xf numFmtId="0" fontId="31" fillId="0" borderId="20" xfId="24" applyFont="1" applyBorder="1" applyAlignment="1">
      <alignment horizontal="center" vertical="center" wrapText="1"/>
    </xf>
    <xf numFmtId="37" fontId="31" fillId="0" borderId="0" xfId="54" applyFont="1" applyAlignment="1">
      <alignment vertical="top" wrapText="1"/>
    </xf>
    <xf numFmtId="37" fontId="31" fillId="0" borderId="20" xfId="54" applyFont="1" applyBorder="1" applyAlignment="1">
      <alignment horizontal="center" vertical="center" wrapText="1"/>
    </xf>
    <xf numFmtId="37" fontId="31" fillId="0" borderId="52" xfId="54" applyFont="1" applyBorder="1" applyAlignment="1">
      <alignment horizontal="center" vertical="center" wrapText="1"/>
    </xf>
    <xf numFmtId="37" fontId="82" fillId="0" borderId="13" xfId="54" applyFont="1" applyBorder="1" applyAlignment="1">
      <alignment horizontal="center" vertical="center"/>
    </xf>
    <xf numFmtId="0" fontId="31" fillId="0" borderId="49" xfId="25" applyFont="1" applyBorder="1" applyAlignment="1">
      <alignment horizontal="center" wrapText="1"/>
    </xf>
    <xf numFmtId="0" fontId="31" fillId="0" borderId="50" xfId="25" applyFont="1" applyBorder="1" applyAlignment="1">
      <alignment horizontal="center" vertical="center" wrapText="1"/>
    </xf>
    <xf numFmtId="0" fontId="31" fillId="0" borderId="23" xfId="25" applyFont="1" applyBorder="1" applyAlignment="1">
      <alignment horizontal="center" vertical="center" wrapText="1"/>
    </xf>
    <xf numFmtId="0" fontId="31" fillId="0" borderId="49" xfId="25" applyFont="1" applyBorder="1" applyAlignment="1">
      <alignment horizontal="center" vertical="center" wrapText="1"/>
    </xf>
    <xf numFmtId="49" fontId="10" fillId="0" borderId="23" xfId="54" applyNumberFormat="1" applyFont="1" applyBorder="1" applyAlignment="1">
      <alignment horizontal="center" vertical="center"/>
    </xf>
    <xf numFmtId="37" fontId="89" fillId="0" borderId="21" xfId="55" applyFont="1" applyBorder="1" applyAlignment="1">
      <alignment vertical="center"/>
    </xf>
    <xf numFmtId="0" fontId="31" fillId="0" borderId="20" xfId="27" applyFont="1" applyBorder="1" applyAlignment="1">
      <alignment horizontal="center" vertical="center" wrapText="1"/>
    </xf>
    <xf numFmtId="0" fontId="31" fillId="0" borderId="19" xfId="27" applyFont="1" applyBorder="1" applyAlignment="1">
      <alignment horizontal="center" vertical="center" wrapText="1"/>
    </xf>
    <xf numFmtId="0" fontId="31" fillId="0" borderId="22" xfId="27" applyFont="1" applyBorder="1" applyAlignment="1">
      <alignment horizontal="center" vertical="center" wrapText="1"/>
    </xf>
    <xf numFmtId="0" fontId="5" fillId="0" borderId="22" xfId="27" applyBorder="1">
      <alignment vertical="center"/>
    </xf>
    <xf numFmtId="0" fontId="31" fillId="0" borderId="23" xfId="27" applyFont="1" applyBorder="1" applyAlignment="1">
      <alignment horizontal="center" vertical="center" wrapText="1"/>
    </xf>
    <xf numFmtId="0" fontId="83" fillId="0" borderId="0" xfId="27" applyFont="1" applyAlignment="1">
      <alignment horizontal="center" wrapText="1"/>
    </xf>
    <xf numFmtId="0" fontId="33" fillId="0" borderId="0" xfId="27" applyFont="1" applyAlignment="1">
      <alignment horizontal="center" wrapText="1"/>
    </xf>
    <xf numFmtId="0" fontId="30" fillId="0" borderId="23" xfId="27" applyFont="1" applyBorder="1" applyAlignment="1">
      <alignment horizontal="center" vertical="center" wrapText="1"/>
    </xf>
    <xf numFmtId="37" fontId="31" fillId="0" borderId="23" xfId="55" applyFont="1" applyBorder="1" applyAlignment="1">
      <alignment horizontal="center" vertical="center"/>
    </xf>
    <xf numFmtId="37" fontId="10" fillId="0" borderId="23" xfId="55" applyFont="1" applyBorder="1" applyAlignment="1">
      <alignment horizontal="center" vertical="center"/>
    </xf>
    <xf numFmtId="0" fontId="5" fillId="0" borderId="13" xfId="27" applyBorder="1">
      <alignment vertical="center"/>
    </xf>
    <xf numFmtId="0" fontId="31" fillId="0" borderId="19" xfId="28" applyFont="1" applyBorder="1" applyAlignment="1">
      <alignment horizontal="center" vertical="center" wrapText="1"/>
    </xf>
    <xf numFmtId="0" fontId="33" fillId="0" borderId="22" xfId="28" applyFont="1" applyBorder="1" applyAlignment="1">
      <alignment horizontal="center" vertical="center" wrapText="1"/>
    </xf>
    <xf numFmtId="0" fontId="5" fillId="0" borderId="22" xfId="28" applyBorder="1">
      <alignment vertical="center"/>
    </xf>
    <xf numFmtId="37" fontId="80" fillId="0" borderId="21" xfId="55" applyFont="1" applyBorder="1" applyAlignment="1">
      <alignment vertical="center"/>
    </xf>
    <xf numFmtId="0" fontId="31" fillId="0" borderId="0" xfId="28" applyFont="1" applyAlignment="1">
      <alignment horizontal="center"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76" fillId="0" borderId="13" xfId="28" applyFont="1" applyBorder="1" applyAlignment="1">
      <alignment horizontal="center" wrapText="1"/>
    </xf>
    <xf numFmtId="37" fontId="90" fillId="0" borderId="21" xfId="55" applyFont="1" applyBorder="1" applyAlignment="1">
      <alignment horizontal="left" vertical="center"/>
    </xf>
    <xf numFmtId="0" fontId="31" fillId="0" borderId="23" xfId="35" applyFont="1" applyBorder="1" applyAlignment="1">
      <alignment horizontal="center" vertical="center" wrapText="1"/>
    </xf>
    <xf numFmtId="0" fontId="31" fillId="0" borderId="20" xfId="35" applyFont="1" applyBorder="1" applyAlignment="1">
      <alignment horizontal="center" vertical="center" wrapText="1"/>
    </xf>
    <xf numFmtId="0" fontId="31" fillId="0" borderId="22" xfId="35" applyFont="1" applyBorder="1" applyAlignment="1">
      <alignment horizontal="center" vertical="center" wrapText="1"/>
    </xf>
    <xf numFmtId="0" fontId="31" fillId="0" borderId="10" xfId="35" applyFont="1" applyBorder="1" applyAlignment="1">
      <alignment horizontal="center" vertical="center" wrapText="1"/>
    </xf>
    <xf numFmtId="0" fontId="5" fillId="0" borderId="0" xfId="35">
      <alignment vertical="center"/>
    </xf>
    <xf numFmtId="0" fontId="76" fillId="0" borderId="0" xfId="35" applyFont="1" applyAlignment="1">
      <alignment horizontal="center" wrapText="1"/>
    </xf>
    <xf numFmtId="0" fontId="31" fillId="0" borderId="0" xfId="35" applyFont="1" applyAlignment="1">
      <alignment horizontal="center" wrapText="1"/>
    </xf>
    <xf numFmtId="0" fontId="5" fillId="0" borderId="22" xfId="29" applyBorder="1">
      <alignment vertical="center"/>
    </xf>
    <xf numFmtId="0" fontId="5" fillId="0" borderId="23" xfId="29" applyBorder="1">
      <alignment vertical="center"/>
    </xf>
    <xf numFmtId="0" fontId="31" fillId="0" borderId="19" xfId="29" applyFont="1" applyBorder="1" applyAlignment="1">
      <alignment horizontal="center" vertical="center" wrapText="1"/>
    </xf>
    <xf numFmtId="0" fontId="5" fillId="0" borderId="11" xfId="29" applyBorder="1">
      <alignment vertical="center"/>
    </xf>
    <xf numFmtId="0" fontId="31" fillId="0" borderId="22" xfId="29" applyFont="1" applyBorder="1" applyAlignment="1">
      <alignment horizontal="center" vertical="center" wrapText="1"/>
    </xf>
    <xf numFmtId="0" fontId="33" fillId="37" borderId="23" xfId="29" applyFont="1" applyFill="1" applyBorder="1" applyAlignment="1">
      <alignment horizontal="center" wrapText="1"/>
    </xf>
    <xf numFmtId="0" fontId="76" fillId="0" borderId="0" xfId="29" applyFont="1" applyAlignment="1">
      <alignment horizontal="center" wrapText="1"/>
    </xf>
    <xf numFmtId="0" fontId="31" fillId="0" borderId="0" xfId="29" applyFont="1" applyAlignment="1">
      <alignment horizontal="center" wrapText="1"/>
    </xf>
    <xf numFmtId="0" fontId="31" fillId="0" borderId="23" xfId="29" applyFont="1" applyBorder="1" applyAlignment="1">
      <alignment horizontal="center" vertical="center" wrapText="1"/>
    </xf>
    <xf numFmtId="0" fontId="0" fillId="0" borderId="77" xfId="0" applyBorder="1">
      <alignment vertical="center"/>
    </xf>
    <xf numFmtId="0" fontId="31" fillId="0" borderId="70" xfId="144" applyFont="1" applyBorder="1" applyAlignment="1">
      <alignment horizontal="center" vertical="center" wrapText="1"/>
    </xf>
    <xf numFmtId="0" fontId="31" fillId="0" borderId="70" xfId="56" applyFont="1" applyBorder="1" applyAlignment="1">
      <alignment horizontal="center" vertical="center" wrapText="1"/>
    </xf>
    <xf numFmtId="0" fontId="69" fillId="0" borderId="78" xfId="56" applyFont="1" applyBorder="1" applyAlignment="1">
      <alignment horizontal="center" vertical="center" wrapText="1"/>
    </xf>
    <xf numFmtId="0" fontId="31" fillId="0" borderId="79" xfId="56" applyFont="1" applyBorder="1" applyAlignment="1">
      <alignment horizontal="center" vertical="center" wrapText="1"/>
    </xf>
    <xf numFmtId="0" fontId="33" fillId="0" borderId="77" xfId="0" applyFont="1" applyBorder="1" applyAlignment="1">
      <alignment horizontal="center" vertical="center" wrapText="1"/>
    </xf>
    <xf numFmtId="0" fontId="0" fillId="0" borderId="75" xfId="0" applyBorder="1">
      <alignment vertical="center"/>
    </xf>
    <xf numFmtId="0" fontId="31" fillId="0" borderId="77" xfId="56" applyFont="1" applyBorder="1" applyAlignment="1">
      <alignment horizontal="center" vertical="center" wrapText="1"/>
    </xf>
    <xf numFmtId="37" fontId="31" fillId="0" borderId="70" xfId="54" applyFont="1" applyBorder="1" applyAlignment="1">
      <alignment horizontal="center" vertical="center"/>
    </xf>
    <xf numFmtId="37" fontId="115" fillId="0" borderId="70" xfId="54" applyFont="1" applyBorder="1" applyAlignment="1">
      <alignment horizontal="center" vertical="center"/>
    </xf>
    <xf numFmtId="0" fontId="0" fillId="0" borderId="76" xfId="0" applyBorder="1">
      <alignment vertical="center"/>
    </xf>
    <xf numFmtId="0" fontId="76" fillId="0" borderId="0" xfId="56" applyFont="1" applyAlignment="1">
      <alignment horizontal="center" wrapText="1"/>
    </xf>
    <xf numFmtId="0" fontId="31" fillId="0" borderId="74" xfId="56" applyFont="1" applyBorder="1" applyAlignment="1">
      <alignment horizontal="center" wrapText="1"/>
    </xf>
  </cellXfs>
  <cellStyles count="146">
    <cellStyle name="20% - 輔色1 2" xfId="2" xr:uid="{00000000-0005-0000-0000-000006000000}"/>
    <cellStyle name="20% - 輔色2 2" xfId="3" xr:uid="{00000000-0005-0000-0000-000007000000}"/>
    <cellStyle name="20% - 輔色3 2" xfId="4" xr:uid="{00000000-0005-0000-0000-000008000000}"/>
    <cellStyle name="20% - 輔色4 2" xfId="5" xr:uid="{00000000-0005-0000-0000-000009000000}"/>
    <cellStyle name="20% - 輔色5 2" xfId="6" xr:uid="{00000000-0005-0000-0000-00000A000000}"/>
    <cellStyle name="20% - 輔色6 2" xfId="7" xr:uid="{00000000-0005-0000-0000-00000B000000}"/>
    <cellStyle name="40% - 輔色1 2" xfId="8" xr:uid="{00000000-0005-0000-0000-00000C000000}"/>
    <cellStyle name="40% - 輔色2 2" xfId="9" xr:uid="{00000000-0005-0000-0000-00000D000000}"/>
    <cellStyle name="40% - 輔色3 2" xfId="10" xr:uid="{00000000-0005-0000-0000-00000E000000}"/>
    <cellStyle name="40% - 輔色4 2" xfId="11" xr:uid="{00000000-0005-0000-0000-00000F000000}"/>
    <cellStyle name="40% - 輔色5 2" xfId="12" xr:uid="{00000000-0005-0000-0000-000010000000}"/>
    <cellStyle name="40% - 輔色6 2" xfId="13" xr:uid="{00000000-0005-0000-0000-000011000000}"/>
    <cellStyle name="60% - 輔色1 2" xfId="14" xr:uid="{00000000-0005-0000-0000-000012000000}"/>
    <cellStyle name="60% - 輔色2 2" xfId="15" xr:uid="{00000000-0005-0000-0000-000013000000}"/>
    <cellStyle name="60% - 輔色3 2" xfId="16" xr:uid="{00000000-0005-0000-0000-000014000000}"/>
    <cellStyle name="60% - 輔色4 2" xfId="17" xr:uid="{00000000-0005-0000-0000-000015000000}"/>
    <cellStyle name="60% - 輔色5 2" xfId="18" xr:uid="{00000000-0005-0000-0000-000016000000}"/>
    <cellStyle name="60% - 輔色6 2" xfId="19" xr:uid="{00000000-0005-0000-0000-000017000000}"/>
    <cellStyle name="一般" xfId="0" builtinId="0"/>
    <cellStyle name="一般 10" xfId="20" xr:uid="{00000000-0005-0000-0000-000018000000}"/>
    <cellStyle name="一般 11" xfId="21" xr:uid="{00000000-0005-0000-0000-000019000000}"/>
    <cellStyle name="一般 12" xfId="22" xr:uid="{00000000-0005-0000-0000-00001A000000}"/>
    <cellStyle name="一般 13" xfId="23" xr:uid="{00000000-0005-0000-0000-00001B000000}"/>
    <cellStyle name="一般 14" xfId="24" xr:uid="{00000000-0005-0000-0000-00001C000000}"/>
    <cellStyle name="一般 15" xfId="25" xr:uid="{00000000-0005-0000-0000-00001D000000}"/>
    <cellStyle name="一般 16" xfId="26" xr:uid="{00000000-0005-0000-0000-00001E000000}"/>
    <cellStyle name="一般 17" xfId="27" xr:uid="{00000000-0005-0000-0000-00001F000000}"/>
    <cellStyle name="一般 18" xfId="28" xr:uid="{00000000-0005-0000-0000-000020000000}"/>
    <cellStyle name="一般 19" xfId="29" xr:uid="{00000000-0005-0000-0000-000021000000}"/>
    <cellStyle name="一般 2" xfId="30" xr:uid="{00000000-0005-0000-0000-000022000000}"/>
    <cellStyle name="一般 2 2" xfId="31" xr:uid="{00000000-0005-0000-0000-000023000000}"/>
    <cellStyle name="一般 2 3" xfId="32" xr:uid="{00000000-0005-0000-0000-000024000000}"/>
    <cellStyle name="一般 2 4" xfId="33" xr:uid="{00000000-0005-0000-0000-000025000000}"/>
    <cellStyle name="一般 2 5" xfId="34" xr:uid="{00000000-0005-0000-0000-000026000000}"/>
    <cellStyle name="一般 20" xfId="35" xr:uid="{00000000-0005-0000-0000-000027000000}"/>
    <cellStyle name="一般 3" xfId="36" xr:uid="{00000000-0005-0000-0000-000028000000}"/>
    <cellStyle name="一般 3 2" xfId="37" xr:uid="{00000000-0005-0000-0000-000029000000}"/>
    <cellStyle name="一般 4" xfId="38" xr:uid="{00000000-0005-0000-0000-00002A000000}"/>
    <cellStyle name="一般 4 2" xfId="39" xr:uid="{00000000-0005-0000-0000-00002B000000}"/>
    <cellStyle name="一般 4 3" xfId="40" xr:uid="{00000000-0005-0000-0000-00002C000000}"/>
    <cellStyle name="一般 4 4" xfId="41" xr:uid="{00000000-0005-0000-0000-00002D000000}"/>
    <cellStyle name="一般 4_108年都市計畫公共設施已取得面積" xfId="42" xr:uid="{00000000-0005-0000-0000-00002E000000}"/>
    <cellStyle name="一般 5" xfId="43" xr:uid="{00000000-0005-0000-0000-00002F000000}"/>
    <cellStyle name="一般 5 2" xfId="44" xr:uid="{00000000-0005-0000-0000-000030000000}"/>
    <cellStyle name="一般 5 3" xfId="45" xr:uid="{00000000-0005-0000-0000-000031000000}"/>
    <cellStyle name="一般 6" xfId="46" xr:uid="{00000000-0005-0000-0000-000032000000}"/>
    <cellStyle name="一般 6 2" xfId="47" xr:uid="{00000000-0005-0000-0000-000033000000}"/>
    <cellStyle name="一般 6 3" xfId="48" xr:uid="{00000000-0005-0000-0000-000034000000}"/>
    <cellStyle name="一般 6 4" xfId="49" xr:uid="{00000000-0005-0000-0000-000035000000}"/>
    <cellStyle name="一般 7" xfId="50" xr:uid="{00000000-0005-0000-0000-000036000000}"/>
    <cellStyle name="一般 8" xfId="51" xr:uid="{00000000-0005-0000-0000-000037000000}"/>
    <cellStyle name="一般 9" xfId="52" xr:uid="{00000000-0005-0000-0000-000038000000}"/>
    <cellStyle name="一般_1252214050" xfId="141" xr:uid="{BF3A2B1F-1E73-4712-894D-B4A59CDE8DD1}"/>
    <cellStyle name="一般_1833-04-02-02-1" xfId="53" xr:uid="{00000000-0005-0000-0000-000039000000}"/>
    <cellStyle name="一般_1836-01-21身心障礙者居家照顧服務成果(96增)" xfId="143" xr:uid="{4A5B3621-8231-4B07-967D-BE13E48054F5}"/>
    <cellStyle name="一般_2522-14-05(104)" xfId="140" xr:uid="{E2B60FD4-8A66-431A-9F4E-4F8FF31AB3D6}"/>
    <cellStyle name="一般_8508_1" xfId="145" xr:uid="{9E41E70E-5097-468F-B83F-40929DE2D323}"/>
    <cellStyle name="一般_86_縣市戶政報表程式0516" xfId="54" xr:uid="{00000000-0005-0000-0000-00003A000000}"/>
    <cellStyle name="一般_86_縣市戶政報表程式0516 2" xfId="55" xr:uid="{00000000-0005-0000-0000-00003B000000}"/>
    <cellStyle name="一般_f100-14" xfId="144" xr:uid="{2F44B9CB-C15C-4CBF-8F8B-AE31C2ED3689}"/>
    <cellStyle name="一般_Sheet1" xfId="56" xr:uid="{00000000-0005-0000-0000-00003C000000}"/>
    <cellStyle name="一般_Sheet1 2" xfId="57" xr:uid="{00000000-0005-0000-0000-00003D000000}"/>
    <cellStyle name="一般_二級報表" xfId="58" xr:uid="{00000000-0005-0000-0000-00003E000000}"/>
    <cellStyle name="一般_天然災害" xfId="59" xr:uid="{00000000-0005-0000-0000-00003F000000}"/>
    <cellStyle name="一般_戶口數_縣市戶政報表程式0516" xfId="61" xr:uid="{00000000-0005-0000-0000-000041000000}"/>
    <cellStyle name="一般_身心障礙停車位" xfId="142" xr:uid="{4943D995-C995-4C70-9813-2517E3125469}"/>
    <cellStyle name="一般_婚姻_縣市戶政報表程式0516" xfId="60" xr:uid="{00000000-0005-0000-0000-000040000000}"/>
    <cellStyle name="千分位 2" xfId="67" xr:uid="{00000000-0005-0000-0000-000047000000}"/>
    <cellStyle name="千分位 2 2" xfId="68" xr:uid="{00000000-0005-0000-0000-000048000000}"/>
    <cellStyle name="千分位 2 2 2" xfId="69" xr:uid="{00000000-0005-0000-0000-000049000000}"/>
    <cellStyle name="千分位 3" xfId="70" xr:uid="{00000000-0005-0000-0000-00004A000000}"/>
    <cellStyle name="千分位 3 2" xfId="71" xr:uid="{00000000-0005-0000-0000-00004B000000}"/>
    <cellStyle name="千分位 4" xfId="72" xr:uid="{00000000-0005-0000-0000-00004C000000}"/>
    <cellStyle name="千分位 5" xfId="73" xr:uid="{00000000-0005-0000-0000-00004D000000}"/>
    <cellStyle name="千分位 6" xfId="74" xr:uid="{00000000-0005-0000-0000-00004E000000}"/>
    <cellStyle name="中等 2" xfId="62" xr:uid="{00000000-0005-0000-0000-000042000000}"/>
    <cellStyle name="合計 2" xfId="75" xr:uid="{00000000-0005-0000-0000-00004F000000}"/>
    <cellStyle name="合計 2 2" xfId="76" xr:uid="{00000000-0005-0000-0000-000050000000}"/>
    <cellStyle name="合計 2 2 2" xfId="77" xr:uid="{00000000-0005-0000-0000-000051000000}"/>
    <cellStyle name="合計 2 3" xfId="78" xr:uid="{00000000-0005-0000-0000-000052000000}"/>
    <cellStyle name="好 2" xfId="93" xr:uid="{00000000-0005-0000-0000-000061000000}"/>
    <cellStyle name="好_108年都市計畫公共設施已取得面積" xfId="94" xr:uid="{00000000-0005-0000-0000-000062000000}"/>
    <cellStyle name="好_108年都市計畫公共設施已取得面積_1" xfId="95" xr:uid="{00000000-0005-0000-0000-000063000000}"/>
    <cellStyle name="好_1821-05-04照顧中低收入戶概況" xfId="96" xr:uid="{00000000-0005-0000-0000-000064000000}"/>
    <cellStyle name="好_1821-05-05中低收入戶數及人數按年齡別分" xfId="97" xr:uid="{00000000-0005-0000-0000-000065000000}"/>
    <cellStyle name="好_1836-01-13身心障礙者社區支持服務成果" xfId="98" xr:uid="{00000000-0005-0000-0000-000066000000}"/>
    <cellStyle name="好_1840-01-01-2推行社區發展工作概況(修正版)1010605" xfId="99" xr:uid="{00000000-0005-0000-0000-000067000000}"/>
    <cellStyle name="好_2922-01-03內政部直轄工商自由職業團體數及異動數" xfId="100" xr:uid="{00000000-0005-0000-0000-000068000000}"/>
    <cellStyle name="好_2922-01-04全國性社會團體數及異動數" xfId="101" xr:uid="{00000000-0005-0000-0000-000069000000}"/>
    <cellStyle name="好_Book2" xfId="102" xr:uid="{00000000-0005-0000-0000-00006A000000}"/>
    <cellStyle name="好_一級身障" xfId="105" xr:uid="{00000000-0005-0000-0000-00006D000000}"/>
    <cellStyle name="好_一級報表程式1020508" xfId="103" xr:uid="{00000000-0005-0000-0000-00006B000000}"/>
    <cellStyle name="好_一級報表程式1020703" xfId="104" xr:uid="{00000000-0005-0000-0000-00006C000000}"/>
    <cellStyle name="好_本部報表程式" xfId="106" xr:uid="{00000000-0005-0000-0000-00006E000000}"/>
    <cellStyle name="百分比 2" xfId="113" xr:uid="{00000000-0005-0000-0000-000075000000}"/>
    <cellStyle name="計算方式 2" xfId="114" xr:uid="{00000000-0005-0000-0000-000076000000}"/>
    <cellStyle name="計算方式 2 2" xfId="115" xr:uid="{00000000-0005-0000-0000-000077000000}"/>
    <cellStyle name="計算方式 2 2 2" xfId="116" xr:uid="{00000000-0005-0000-0000-000078000000}"/>
    <cellStyle name="計算方式 2 3" xfId="117" xr:uid="{00000000-0005-0000-0000-000079000000}"/>
    <cellStyle name="貨幣 2" xfId="120" xr:uid="{00000000-0005-0000-0000-00007C000000}"/>
    <cellStyle name="貨幣 2 2" xfId="121" xr:uid="{00000000-0005-0000-0000-00007D000000}"/>
    <cellStyle name="貨幣[0]_85fya初" xfId="122" xr:uid="{00000000-0005-0000-0000-00007E000000}"/>
    <cellStyle name="連結的儲存格 2" xfId="139" xr:uid="{00000000-0005-0000-0000-00008F000000}"/>
    <cellStyle name="備註 2" xfId="63" xr:uid="{00000000-0005-0000-0000-000043000000}"/>
    <cellStyle name="備註 2 2" xfId="64" xr:uid="{00000000-0005-0000-0000-000044000000}"/>
    <cellStyle name="備註 2 2 2" xfId="65" xr:uid="{00000000-0005-0000-0000-000045000000}"/>
    <cellStyle name="備註 2 3" xfId="66" xr:uid="{00000000-0005-0000-0000-000046000000}"/>
    <cellStyle name="超連結" xfId="1" builtinId="8"/>
    <cellStyle name="超連結 2" xfId="123" xr:uid="{00000000-0005-0000-0000-00007F000000}"/>
    <cellStyle name="超連結 3" xfId="124" xr:uid="{00000000-0005-0000-0000-000080000000}"/>
    <cellStyle name="說明文字 2" xfId="118" xr:uid="{00000000-0005-0000-0000-00007A000000}"/>
    <cellStyle name="輔色1 2" xfId="125" xr:uid="{00000000-0005-0000-0000-000081000000}"/>
    <cellStyle name="輔色2 2" xfId="126" xr:uid="{00000000-0005-0000-0000-000082000000}"/>
    <cellStyle name="輔色3 2" xfId="127" xr:uid="{00000000-0005-0000-0000-000083000000}"/>
    <cellStyle name="輔色4 2" xfId="128" xr:uid="{00000000-0005-0000-0000-000084000000}"/>
    <cellStyle name="輔色5 2" xfId="129" xr:uid="{00000000-0005-0000-0000-000085000000}"/>
    <cellStyle name="輔色6 2" xfId="130" xr:uid="{00000000-0005-0000-0000-000086000000}"/>
    <cellStyle name="標題 1 2" xfId="107" xr:uid="{00000000-0005-0000-0000-00006F000000}"/>
    <cellStyle name="標題 2 2" xfId="108" xr:uid="{00000000-0005-0000-0000-000070000000}"/>
    <cellStyle name="標題 3 2" xfId="109" xr:uid="{00000000-0005-0000-0000-000071000000}"/>
    <cellStyle name="標題 4 2" xfId="110" xr:uid="{00000000-0005-0000-0000-000072000000}"/>
    <cellStyle name="標題 5" xfId="111" xr:uid="{00000000-0005-0000-0000-000073000000}"/>
    <cellStyle name="輸入 2" xfId="131" xr:uid="{00000000-0005-0000-0000-000087000000}"/>
    <cellStyle name="輸入 2 2" xfId="132" xr:uid="{00000000-0005-0000-0000-000088000000}"/>
    <cellStyle name="輸入 2 2 2" xfId="133" xr:uid="{00000000-0005-0000-0000-000089000000}"/>
    <cellStyle name="輸入 2 3" xfId="134" xr:uid="{00000000-0005-0000-0000-00008A000000}"/>
    <cellStyle name="輸出 2" xfId="135" xr:uid="{00000000-0005-0000-0000-00008B000000}"/>
    <cellStyle name="輸出 2 2" xfId="136" xr:uid="{00000000-0005-0000-0000-00008C000000}"/>
    <cellStyle name="輸出 2 2 2" xfId="137" xr:uid="{00000000-0005-0000-0000-00008D000000}"/>
    <cellStyle name="輸出 2 3" xfId="138" xr:uid="{00000000-0005-0000-0000-00008E000000}"/>
    <cellStyle name="檢查儲存格 2" xfId="112" xr:uid="{00000000-0005-0000-0000-000074000000}"/>
    <cellStyle name="壞 2" xfId="79" xr:uid="{00000000-0005-0000-0000-000053000000}"/>
    <cellStyle name="壞_108年都市計畫公共設施已取得面積" xfId="80" xr:uid="{00000000-0005-0000-0000-000054000000}"/>
    <cellStyle name="壞_108年都市計畫公共設施已取得面積_1" xfId="81" xr:uid="{00000000-0005-0000-0000-000055000000}"/>
    <cellStyle name="壞_1821-05-04照顧中低收入戶概況" xfId="82" xr:uid="{00000000-0005-0000-0000-000056000000}"/>
    <cellStyle name="壞_1821-05-05中低收入戶數及人數按年齡別分" xfId="83" xr:uid="{00000000-0005-0000-0000-000057000000}"/>
    <cellStyle name="壞_1836-01-13身心障礙者社區支持服務成果" xfId="84" xr:uid="{00000000-0005-0000-0000-000058000000}"/>
    <cellStyle name="壞_1840-01-01-2推行社區發展工作概況(修正版)1010605" xfId="85" xr:uid="{00000000-0005-0000-0000-000059000000}"/>
    <cellStyle name="壞_2922-01-03內政部直轄工商自由職業團體數及異動數" xfId="86" xr:uid="{00000000-0005-0000-0000-00005A000000}"/>
    <cellStyle name="壞_2922-01-04全國性社會團體數及異動數" xfId="87" xr:uid="{00000000-0005-0000-0000-00005B000000}"/>
    <cellStyle name="壞_Book2" xfId="88" xr:uid="{00000000-0005-0000-0000-00005C000000}"/>
    <cellStyle name="壞_一級身障" xfId="91" xr:uid="{00000000-0005-0000-0000-00005F000000}"/>
    <cellStyle name="壞_一級報表程式1020508" xfId="89" xr:uid="{00000000-0005-0000-0000-00005D000000}"/>
    <cellStyle name="壞_一級報表程式1020703" xfId="90" xr:uid="{00000000-0005-0000-0000-00005E000000}"/>
    <cellStyle name="壞_本部報表程式" xfId="92" xr:uid="{00000000-0005-0000-0000-000060000000}"/>
    <cellStyle name="警告文字 2" xfId="119" xr:uid="{00000000-0005-0000-0000-00007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BEEF4"/>
      <rgbColor rgb="FF9C0006"/>
      <rgbColor rgb="FF008000"/>
      <rgbColor rgb="FF000080"/>
      <rgbColor rgb="FFFFC7CE"/>
      <rgbColor rgb="FF800080"/>
      <rgbColor rgb="FFFFF7FF"/>
      <rgbColor rgb="FFC0C0C0"/>
      <rgbColor rgb="FF808080"/>
      <rgbColor rgb="FFB4C7DC"/>
      <rgbColor rgb="FFC9211E"/>
      <rgbColor rgb="FFFFFFCC"/>
      <rgbColor rgb="FFCCFFFF"/>
      <rgbColor rgb="FF660066"/>
      <rgbColor rgb="FFFF8080"/>
      <rgbColor rgb="FF0066CC"/>
      <rgbColor rgb="FFCCCCFF"/>
      <rgbColor rgb="FF000080"/>
      <rgbColor rgb="FFFF00FF"/>
      <rgbColor rgb="FFE6E905"/>
      <rgbColor rgb="FFEBF1DE"/>
      <rgbColor rgb="FF800080"/>
      <rgbColor rgb="FFF10D0C"/>
      <rgbColor rgb="FFFFFFD7"/>
      <rgbColor rgb="FF0000FF"/>
      <rgbColor rgb="FFF2F2F2"/>
      <rgbColor rgb="FFDDFFF9"/>
      <rgbColor rgb="FFCCFFCC"/>
      <rgbColor rgb="FFFFFF99"/>
      <rgbColor rgb="FF99CCFF"/>
      <rgbColor rgb="FFFF99CC"/>
      <rgbColor rgb="FFCC99FF"/>
      <rgbColor rgb="FFFFCC99"/>
      <rgbColor rgb="FFFDEADA"/>
      <rgbColor rgb="FF33CCCC"/>
      <rgbColor rgb="FFC6EFCE"/>
      <rgbColor rgb="FFFFCC00"/>
      <rgbColor rgb="FFFF9900"/>
      <rgbColor rgb="FFFF6600"/>
      <rgbColor rgb="FFE5E5FF"/>
      <rgbColor rgb="FF969696"/>
      <rgbColor rgb="FF003366"/>
      <rgbColor rgb="FF339966"/>
      <rgbColor rgb="FF006100"/>
      <rgbColor rgb="FF333300"/>
      <rgbColor rgb="FF993300"/>
      <rgbColor rgb="FFFFFFA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 name="Text Box 1" hidden="1">
          <a:extLst>
            <a:ext uri="{FF2B5EF4-FFF2-40B4-BE49-F238E27FC236}">
              <a16:creationId xmlns:a16="http://schemas.microsoft.com/office/drawing/2014/main" id="{00000000-0008-0000-1F00-00000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 name="Text Box 2" hidden="1">
          <a:extLst>
            <a:ext uri="{FF2B5EF4-FFF2-40B4-BE49-F238E27FC236}">
              <a16:creationId xmlns:a16="http://schemas.microsoft.com/office/drawing/2014/main" id="{00000000-0008-0000-1F00-00000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 name="Text Box 50" hidden="1">
          <a:extLst>
            <a:ext uri="{FF2B5EF4-FFF2-40B4-BE49-F238E27FC236}">
              <a16:creationId xmlns:a16="http://schemas.microsoft.com/office/drawing/2014/main" id="{00000000-0008-0000-1F00-00000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 name="Text Box 51" hidden="1">
          <a:extLst>
            <a:ext uri="{FF2B5EF4-FFF2-40B4-BE49-F238E27FC236}">
              <a16:creationId xmlns:a16="http://schemas.microsoft.com/office/drawing/2014/main" id="{00000000-0008-0000-1F00-00000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896040</xdr:colOff>
      <xdr:row>3</xdr:row>
      <xdr:rowOff>7560</xdr:rowOff>
    </xdr:to>
    <xdr:sp macro="" textlink="">
      <xdr:nvSpPr>
        <xdr:cNvPr id="6" name="報表類別">
          <a:extLst>
            <a:ext uri="{FF2B5EF4-FFF2-40B4-BE49-F238E27FC236}">
              <a16:creationId xmlns:a16="http://schemas.microsoft.com/office/drawing/2014/main" id="{00000000-0008-0000-1F00-000006000000}"/>
            </a:ext>
          </a:extLst>
        </xdr:cNvPr>
        <xdr:cNvSpPr/>
      </xdr:nvSpPr>
      <xdr:spPr>
        <a:xfrm>
          <a:off x="0" y="7560"/>
          <a:ext cx="89604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7920</xdr:rowOff>
    </xdr:from>
    <xdr:to>
      <xdr:col>0</xdr:col>
      <xdr:colOff>896040</xdr:colOff>
      <xdr:row>4</xdr:row>
      <xdr:rowOff>27000</xdr:rowOff>
    </xdr:to>
    <xdr:sp macro="" textlink="">
      <xdr:nvSpPr>
        <xdr:cNvPr id="7" name="報表週期">
          <a:extLst>
            <a:ext uri="{FF2B5EF4-FFF2-40B4-BE49-F238E27FC236}">
              <a16:creationId xmlns:a16="http://schemas.microsoft.com/office/drawing/2014/main" id="{00000000-0008-0000-1F00-000007000000}"/>
            </a:ext>
          </a:extLst>
        </xdr:cNvPr>
        <xdr:cNvSpPr/>
      </xdr:nvSpPr>
      <xdr:spPr>
        <a:xfrm>
          <a:off x="0" y="236520"/>
          <a:ext cx="89604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915480</xdr:colOff>
      <xdr:row>3</xdr:row>
      <xdr:rowOff>7920</xdr:rowOff>
    </xdr:from>
    <xdr:to>
      <xdr:col>7</xdr:col>
      <xdr:colOff>527760</xdr:colOff>
      <xdr:row>4</xdr:row>
      <xdr:rowOff>7920</xdr:rowOff>
    </xdr:to>
    <xdr:sp macro="" textlink="">
      <xdr:nvSpPr>
        <xdr:cNvPr id="8" name="報表類別">
          <a:extLst>
            <a:ext uri="{FF2B5EF4-FFF2-40B4-BE49-F238E27FC236}">
              <a16:creationId xmlns:a16="http://schemas.microsoft.com/office/drawing/2014/main" id="{00000000-0008-0000-1F00-000008000000}"/>
            </a:ext>
          </a:extLst>
        </xdr:cNvPr>
        <xdr:cNvSpPr/>
      </xdr:nvSpPr>
      <xdr:spPr>
        <a:xfrm>
          <a:off x="915480" y="236520"/>
          <a:ext cx="611316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341280</xdr:colOff>
      <xdr:row>2</xdr:row>
      <xdr:rowOff>7560</xdr:rowOff>
    </xdr:from>
    <xdr:to>
      <xdr:col>10</xdr:col>
      <xdr:colOff>166680</xdr:colOff>
      <xdr:row>3</xdr:row>
      <xdr:rowOff>7560</xdr:rowOff>
    </xdr:to>
    <xdr:sp macro="" textlink="">
      <xdr:nvSpPr>
        <xdr:cNvPr id="9" name="編製機關">
          <a:extLst>
            <a:ext uri="{FF2B5EF4-FFF2-40B4-BE49-F238E27FC236}">
              <a16:creationId xmlns:a16="http://schemas.microsoft.com/office/drawing/2014/main" id="{00000000-0008-0000-1F00-000009000000}"/>
            </a:ext>
          </a:extLst>
        </xdr:cNvPr>
        <xdr:cNvSpPr/>
      </xdr:nvSpPr>
      <xdr:spPr>
        <a:xfrm>
          <a:off x="8640720" y="7560"/>
          <a:ext cx="7243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341280</xdr:colOff>
      <xdr:row>3</xdr:row>
      <xdr:rowOff>7920</xdr:rowOff>
    </xdr:from>
    <xdr:to>
      <xdr:col>10</xdr:col>
      <xdr:colOff>166680</xdr:colOff>
      <xdr:row>4</xdr:row>
      <xdr:rowOff>27000</xdr:rowOff>
    </xdr:to>
    <xdr:sp macro="" textlink="">
      <xdr:nvSpPr>
        <xdr:cNvPr id="10" name="表號">
          <a:extLst>
            <a:ext uri="{FF2B5EF4-FFF2-40B4-BE49-F238E27FC236}">
              <a16:creationId xmlns:a16="http://schemas.microsoft.com/office/drawing/2014/main" id="{00000000-0008-0000-1F00-00000A000000}"/>
            </a:ext>
          </a:extLst>
        </xdr:cNvPr>
        <xdr:cNvSpPr/>
      </xdr:nvSpPr>
      <xdr:spPr>
        <a:xfrm>
          <a:off x="8640720" y="236520"/>
          <a:ext cx="7243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10</xdr:col>
      <xdr:colOff>167400</xdr:colOff>
      <xdr:row>2</xdr:row>
      <xdr:rowOff>7560</xdr:rowOff>
    </xdr:from>
    <xdr:to>
      <xdr:col>12</xdr:col>
      <xdr:colOff>304560</xdr:colOff>
      <xdr:row>3</xdr:row>
      <xdr:rowOff>7560</xdr:rowOff>
    </xdr:to>
    <xdr:sp macro="" textlink="">
      <xdr:nvSpPr>
        <xdr:cNvPr id="11" name="報表類別">
          <a:extLst>
            <a:ext uri="{FF2B5EF4-FFF2-40B4-BE49-F238E27FC236}">
              <a16:creationId xmlns:a16="http://schemas.microsoft.com/office/drawing/2014/main" id="{00000000-0008-0000-1F00-00000B000000}"/>
            </a:ext>
          </a:extLst>
        </xdr:cNvPr>
        <xdr:cNvSpPr/>
      </xdr:nvSpPr>
      <xdr:spPr>
        <a:xfrm>
          <a:off x="9365760" y="7560"/>
          <a:ext cx="19357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10</xdr:col>
      <xdr:colOff>167400</xdr:colOff>
      <xdr:row>3</xdr:row>
      <xdr:rowOff>7920</xdr:rowOff>
    </xdr:from>
    <xdr:to>
      <xdr:col>12</xdr:col>
      <xdr:colOff>304560</xdr:colOff>
      <xdr:row>4</xdr:row>
      <xdr:rowOff>27000</xdr:rowOff>
    </xdr:to>
    <xdr:sp macro="" textlink="">
      <xdr:nvSpPr>
        <xdr:cNvPr id="12" name="報表類別">
          <a:extLst>
            <a:ext uri="{FF2B5EF4-FFF2-40B4-BE49-F238E27FC236}">
              <a16:creationId xmlns:a16="http://schemas.microsoft.com/office/drawing/2014/main" id="{00000000-0008-0000-1F00-00000C000000}"/>
            </a:ext>
          </a:extLst>
        </xdr:cNvPr>
        <xdr:cNvSpPr/>
      </xdr:nvSpPr>
      <xdr:spPr>
        <a:xfrm>
          <a:off x="9365760" y="236520"/>
          <a:ext cx="19357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2522-14-01-03</a:t>
          </a:r>
        </a:p>
      </xdr:txBody>
    </xdr:sp>
    <xdr:clientData/>
  </xdr:twoCellAnchor>
  <xdr:twoCellAnchor editAs="absolute">
    <xdr:from>
      <xdr:col>0</xdr:col>
      <xdr:colOff>886680</xdr:colOff>
      <xdr:row>4</xdr:row>
      <xdr:rowOff>27360</xdr:rowOff>
    </xdr:from>
    <xdr:to>
      <xdr:col>9</xdr:col>
      <xdr:colOff>350640</xdr:colOff>
      <xdr:row>4</xdr:row>
      <xdr:rowOff>27720</xdr:rowOff>
    </xdr:to>
    <xdr:sp macro="" textlink="">
      <xdr:nvSpPr>
        <xdr:cNvPr id="13" name="Line 37">
          <a:extLst>
            <a:ext uri="{FF2B5EF4-FFF2-40B4-BE49-F238E27FC236}">
              <a16:creationId xmlns:a16="http://schemas.microsoft.com/office/drawing/2014/main" id="{00000000-0008-0000-1F00-00000D000000}"/>
            </a:ext>
          </a:extLst>
        </xdr:cNvPr>
        <xdr:cNvSpPr/>
      </xdr:nvSpPr>
      <xdr:spPr>
        <a:xfrm>
          <a:off x="886680" y="484560"/>
          <a:ext cx="7763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284040</xdr:colOff>
      <xdr:row>4</xdr:row>
      <xdr:rowOff>351720</xdr:rowOff>
    </xdr:from>
    <xdr:to>
      <xdr:col>12</xdr:col>
      <xdr:colOff>227880</xdr:colOff>
      <xdr:row>6</xdr:row>
      <xdr:rowOff>12960</xdr:rowOff>
    </xdr:to>
    <xdr:sp macro="" textlink="">
      <xdr:nvSpPr>
        <xdr:cNvPr id="14" name="報表類別">
          <a:extLst>
            <a:ext uri="{FF2B5EF4-FFF2-40B4-BE49-F238E27FC236}">
              <a16:creationId xmlns:a16="http://schemas.microsoft.com/office/drawing/2014/main" id="{00000000-0008-0000-1F00-00000E000000}"/>
            </a:ext>
          </a:extLst>
        </xdr:cNvPr>
        <xdr:cNvSpPr/>
      </xdr:nvSpPr>
      <xdr:spPr>
        <a:xfrm>
          <a:off x="8583480" y="808920"/>
          <a:ext cx="2641320" cy="247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11</xdr:col>
      <xdr:colOff>107280</xdr:colOff>
      <xdr:row>14</xdr:row>
      <xdr:rowOff>674280</xdr:rowOff>
    </xdr:from>
    <xdr:to>
      <xdr:col>11</xdr:col>
      <xdr:colOff>755280</xdr:colOff>
      <xdr:row>15</xdr:row>
      <xdr:rowOff>7200</xdr:rowOff>
    </xdr:to>
    <xdr:sp macro="" textlink="">
      <xdr:nvSpPr>
        <xdr:cNvPr id="15" name="報表類別">
          <a:extLst>
            <a:ext uri="{FF2B5EF4-FFF2-40B4-BE49-F238E27FC236}">
              <a16:creationId xmlns:a16="http://schemas.microsoft.com/office/drawing/2014/main" id="{00000000-0008-0000-1F00-00000F000000}"/>
            </a:ext>
          </a:extLst>
        </xdr:cNvPr>
        <xdr:cNvSpPr/>
      </xdr:nvSpPr>
      <xdr:spPr>
        <a:xfrm>
          <a:off x="10204920" y="7657920"/>
          <a:ext cx="6480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775080</xdr:colOff>
      <xdr:row>14</xdr:row>
      <xdr:rowOff>674280</xdr:rowOff>
    </xdr:from>
    <xdr:to>
      <xdr:col>12</xdr:col>
      <xdr:colOff>237960</xdr:colOff>
      <xdr:row>15</xdr:row>
      <xdr:rowOff>7200</xdr:rowOff>
    </xdr:to>
    <xdr:sp macro="" textlink="">
      <xdr:nvSpPr>
        <xdr:cNvPr id="16" name="報表類別">
          <a:extLst>
            <a:ext uri="{FF2B5EF4-FFF2-40B4-BE49-F238E27FC236}">
              <a16:creationId xmlns:a16="http://schemas.microsoft.com/office/drawing/2014/main" id="{00000000-0008-0000-1F00-000010000000}"/>
            </a:ext>
          </a:extLst>
        </xdr:cNvPr>
        <xdr:cNvSpPr/>
      </xdr:nvSpPr>
      <xdr:spPr>
        <a:xfrm>
          <a:off x="10872720" y="7657920"/>
          <a:ext cx="36216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7</xdr:col>
      <xdr:colOff>594720</xdr:colOff>
      <xdr:row>3</xdr:row>
      <xdr:rowOff>7920</xdr:rowOff>
    </xdr:from>
    <xdr:to>
      <xdr:col>9</xdr:col>
      <xdr:colOff>235800</xdr:colOff>
      <xdr:row>4</xdr:row>
      <xdr:rowOff>7920</xdr:rowOff>
    </xdr:to>
    <xdr:sp macro="" textlink="">
      <xdr:nvSpPr>
        <xdr:cNvPr id="17" name="報表類別">
          <a:extLst>
            <a:ext uri="{FF2B5EF4-FFF2-40B4-BE49-F238E27FC236}">
              <a16:creationId xmlns:a16="http://schemas.microsoft.com/office/drawing/2014/main" id="{00000000-0008-0000-1F00-000011000000}"/>
            </a:ext>
          </a:extLst>
        </xdr:cNvPr>
        <xdr:cNvSpPr/>
      </xdr:nvSpPr>
      <xdr:spPr>
        <a:xfrm>
          <a:off x="7095600" y="236520"/>
          <a:ext cx="143964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8" name="Text Box 70" hidden="1">
          <a:extLst>
            <a:ext uri="{FF2B5EF4-FFF2-40B4-BE49-F238E27FC236}">
              <a16:creationId xmlns:a16="http://schemas.microsoft.com/office/drawing/2014/main" id="{00000000-0008-0000-1F00-00001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9" name="Text Box 71" hidden="1">
          <a:extLst>
            <a:ext uri="{FF2B5EF4-FFF2-40B4-BE49-F238E27FC236}">
              <a16:creationId xmlns:a16="http://schemas.microsoft.com/office/drawing/2014/main" id="{00000000-0008-0000-1F00-00001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0" name="Text Box 72" hidden="1">
          <a:extLst>
            <a:ext uri="{FF2B5EF4-FFF2-40B4-BE49-F238E27FC236}">
              <a16:creationId xmlns:a16="http://schemas.microsoft.com/office/drawing/2014/main" id="{00000000-0008-0000-1F00-00001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73" hidden="1">
          <a:extLst>
            <a:ext uri="{FF2B5EF4-FFF2-40B4-BE49-F238E27FC236}">
              <a16:creationId xmlns:a16="http://schemas.microsoft.com/office/drawing/2014/main" id="{00000000-0008-0000-1F00-00001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0" name="Text Box 1" hidden="1">
          <a:extLst>
            <a:ext uri="{FF2B5EF4-FFF2-40B4-BE49-F238E27FC236}">
              <a16:creationId xmlns:a16="http://schemas.microsoft.com/office/drawing/2014/main" id="{00000000-0008-0000-2000-00001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2" hidden="1">
          <a:extLst>
            <a:ext uri="{FF2B5EF4-FFF2-40B4-BE49-F238E27FC236}">
              <a16:creationId xmlns:a16="http://schemas.microsoft.com/office/drawing/2014/main" id="{00000000-0008-0000-2000-00001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2" name="Text Box 50" hidden="1">
          <a:extLst>
            <a:ext uri="{FF2B5EF4-FFF2-40B4-BE49-F238E27FC236}">
              <a16:creationId xmlns:a16="http://schemas.microsoft.com/office/drawing/2014/main" id="{00000000-0008-0000-2000-000016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3" name="Text Box 51" hidden="1">
          <a:extLst>
            <a:ext uri="{FF2B5EF4-FFF2-40B4-BE49-F238E27FC236}">
              <a16:creationId xmlns:a16="http://schemas.microsoft.com/office/drawing/2014/main" id="{00000000-0008-0000-2000-000017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47520</xdr:rowOff>
    </xdr:from>
    <xdr:to>
      <xdr:col>0</xdr:col>
      <xdr:colOff>870840</xdr:colOff>
      <xdr:row>2</xdr:row>
      <xdr:rowOff>275760</xdr:rowOff>
    </xdr:to>
    <xdr:sp macro="" textlink="">
      <xdr:nvSpPr>
        <xdr:cNvPr id="24" name="報表類別">
          <a:extLst>
            <a:ext uri="{FF2B5EF4-FFF2-40B4-BE49-F238E27FC236}">
              <a16:creationId xmlns:a16="http://schemas.microsoft.com/office/drawing/2014/main" id="{00000000-0008-0000-2000-000018000000}"/>
            </a:ext>
          </a:extLst>
        </xdr:cNvPr>
        <xdr:cNvSpPr/>
      </xdr:nvSpPr>
      <xdr:spPr>
        <a:xfrm>
          <a:off x="0" y="4752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276120</xdr:rowOff>
    </xdr:from>
    <xdr:to>
      <xdr:col>0</xdr:col>
      <xdr:colOff>870840</xdr:colOff>
      <xdr:row>3</xdr:row>
      <xdr:rowOff>111960</xdr:rowOff>
    </xdr:to>
    <xdr:sp macro="" textlink="">
      <xdr:nvSpPr>
        <xdr:cNvPr id="25" name="報表週期">
          <a:extLst>
            <a:ext uri="{FF2B5EF4-FFF2-40B4-BE49-F238E27FC236}">
              <a16:creationId xmlns:a16="http://schemas.microsoft.com/office/drawing/2014/main" id="{00000000-0008-0000-2000-000019000000}"/>
            </a:ext>
          </a:extLst>
        </xdr:cNvPr>
        <xdr:cNvSpPr/>
      </xdr:nvSpPr>
      <xdr:spPr>
        <a:xfrm>
          <a:off x="0" y="27612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889920</xdr:colOff>
      <xdr:row>2</xdr:row>
      <xdr:rowOff>276120</xdr:rowOff>
    </xdr:from>
    <xdr:to>
      <xdr:col>7</xdr:col>
      <xdr:colOff>330480</xdr:colOff>
      <xdr:row>3</xdr:row>
      <xdr:rowOff>92880</xdr:rowOff>
    </xdr:to>
    <xdr:sp macro="" textlink="">
      <xdr:nvSpPr>
        <xdr:cNvPr id="26" name="報表類別">
          <a:extLst>
            <a:ext uri="{FF2B5EF4-FFF2-40B4-BE49-F238E27FC236}">
              <a16:creationId xmlns:a16="http://schemas.microsoft.com/office/drawing/2014/main" id="{00000000-0008-0000-2000-00001A000000}"/>
            </a:ext>
          </a:extLst>
        </xdr:cNvPr>
        <xdr:cNvSpPr/>
      </xdr:nvSpPr>
      <xdr:spPr>
        <a:xfrm>
          <a:off x="889920" y="276120"/>
          <a:ext cx="5941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98640</xdr:colOff>
      <xdr:row>2</xdr:row>
      <xdr:rowOff>47520</xdr:rowOff>
    </xdr:from>
    <xdr:to>
      <xdr:col>9</xdr:col>
      <xdr:colOff>802800</xdr:colOff>
      <xdr:row>2</xdr:row>
      <xdr:rowOff>275760</xdr:rowOff>
    </xdr:to>
    <xdr:sp macro="" textlink="">
      <xdr:nvSpPr>
        <xdr:cNvPr id="27" name="編製機關">
          <a:extLst>
            <a:ext uri="{FF2B5EF4-FFF2-40B4-BE49-F238E27FC236}">
              <a16:creationId xmlns:a16="http://schemas.microsoft.com/office/drawing/2014/main" id="{00000000-0008-0000-2000-00001B000000}"/>
            </a:ext>
          </a:extLst>
        </xdr:cNvPr>
        <xdr:cNvSpPr/>
      </xdr:nvSpPr>
      <xdr:spPr>
        <a:xfrm>
          <a:off x="8398080" y="47520"/>
          <a:ext cx="704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98640</xdr:colOff>
      <xdr:row>2</xdr:row>
      <xdr:rowOff>276120</xdr:rowOff>
    </xdr:from>
    <xdr:to>
      <xdr:col>9</xdr:col>
      <xdr:colOff>802800</xdr:colOff>
      <xdr:row>3</xdr:row>
      <xdr:rowOff>111960</xdr:rowOff>
    </xdr:to>
    <xdr:sp macro="" textlink="">
      <xdr:nvSpPr>
        <xdr:cNvPr id="28" name="表號">
          <a:extLst>
            <a:ext uri="{FF2B5EF4-FFF2-40B4-BE49-F238E27FC236}">
              <a16:creationId xmlns:a16="http://schemas.microsoft.com/office/drawing/2014/main" id="{00000000-0008-0000-2000-00001C000000}"/>
            </a:ext>
          </a:extLst>
        </xdr:cNvPr>
        <xdr:cNvSpPr/>
      </xdr:nvSpPr>
      <xdr:spPr>
        <a:xfrm>
          <a:off x="8398080" y="276120"/>
          <a:ext cx="704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830880</xdr:colOff>
      <xdr:row>2</xdr:row>
      <xdr:rowOff>0</xdr:rowOff>
    </xdr:from>
    <xdr:to>
      <xdr:col>12</xdr:col>
      <xdr:colOff>14760</xdr:colOff>
      <xdr:row>2</xdr:row>
      <xdr:rowOff>228240</xdr:rowOff>
    </xdr:to>
    <xdr:sp macro="" textlink="">
      <xdr:nvSpPr>
        <xdr:cNvPr id="29" name="報表類別">
          <a:extLst>
            <a:ext uri="{FF2B5EF4-FFF2-40B4-BE49-F238E27FC236}">
              <a16:creationId xmlns:a16="http://schemas.microsoft.com/office/drawing/2014/main" id="{00000000-0008-0000-2000-00001D000000}"/>
            </a:ext>
          </a:extLst>
        </xdr:cNvPr>
        <xdr:cNvSpPr/>
      </xdr:nvSpPr>
      <xdr:spPr>
        <a:xfrm>
          <a:off x="9130320" y="0"/>
          <a:ext cx="18813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803160</xdr:colOff>
      <xdr:row>2</xdr:row>
      <xdr:rowOff>276120</xdr:rowOff>
    </xdr:from>
    <xdr:to>
      <xdr:col>11</xdr:col>
      <xdr:colOff>886320</xdr:colOff>
      <xdr:row>3</xdr:row>
      <xdr:rowOff>111960</xdr:rowOff>
    </xdr:to>
    <xdr:sp macro="" textlink="">
      <xdr:nvSpPr>
        <xdr:cNvPr id="30" name="報表類別">
          <a:extLst>
            <a:ext uri="{FF2B5EF4-FFF2-40B4-BE49-F238E27FC236}">
              <a16:creationId xmlns:a16="http://schemas.microsoft.com/office/drawing/2014/main" id="{00000000-0008-0000-2000-00001E000000}"/>
            </a:ext>
          </a:extLst>
        </xdr:cNvPr>
        <xdr:cNvSpPr/>
      </xdr:nvSpPr>
      <xdr:spPr>
        <a:xfrm>
          <a:off x="9102600" y="276120"/>
          <a:ext cx="18813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2522-14-03-03</a:t>
          </a:r>
        </a:p>
      </xdr:txBody>
    </xdr:sp>
    <xdr:clientData/>
  </xdr:twoCellAnchor>
  <xdr:twoCellAnchor editAs="absolute">
    <xdr:from>
      <xdr:col>0</xdr:col>
      <xdr:colOff>861840</xdr:colOff>
      <xdr:row>3</xdr:row>
      <xdr:rowOff>112320</xdr:rowOff>
    </xdr:from>
    <xdr:to>
      <xdr:col>9</xdr:col>
      <xdr:colOff>107640</xdr:colOff>
      <xdr:row>3</xdr:row>
      <xdr:rowOff>112680</xdr:rowOff>
    </xdr:to>
    <xdr:sp macro="" textlink="">
      <xdr:nvSpPr>
        <xdr:cNvPr id="31" name="Line 37">
          <a:extLst>
            <a:ext uri="{FF2B5EF4-FFF2-40B4-BE49-F238E27FC236}">
              <a16:creationId xmlns:a16="http://schemas.microsoft.com/office/drawing/2014/main" id="{00000000-0008-0000-2000-00001F000000}"/>
            </a:ext>
          </a:extLst>
        </xdr:cNvPr>
        <xdr:cNvSpPr/>
      </xdr:nvSpPr>
      <xdr:spPr>
        <a:xfrm>
          <a:off x="861840" y="523800"/>
          <a:ext cx="75452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80280</xdr:colOff>
      <xdr:row>4</xdr:row>
      <xdr:rowOff>110520</xdr:rowOff>
    </xdr:from>
    <xdr:to>
      <xdr:col>11</xdr:col>
      <xdr:colOff>849240</xdr:colOff>
      <xdr:row>4</xdr:row>
      <xdr:rowOff>357840</xdr:rowOff>
    </xdr:to>
    <xdr:sp macro="" textlink="">
      <xdr:nvSpPr>
        <xdr:cNvPr id="32" name="報表類別">
          <a:extLst>
            <a:ext uri="{FF2B5EF4-FFF2-40B4-BE49-F238E27FC236}">
              <a16:creationId xmlns:a16="http://schemas.microsoft.com/office/drawing/2014/main" id="{00000000-0008-0000-2000-000020000000}"/>
            </a:ext>
          </a:extLst>
        </xdr:cNvPr>
        <xdr:cNvSpPr/>
      </xdr:nvSpPr>
      <xdr:spPr>
        <a:xfrm>
          <a:off x="8379720" y="933480"/>
          <a:ext cx="2567160" cy="2473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395640</xdr:colOff>
      <xdr:row>2</xdr:row>
      <xdr:rowOff>276120</xdr:rowOff>
    </xdr:from>
    <xdr:to>
      <xdr:col>8</xdr:col>
      <xdr:colOff>895680</xdr:colOff>
      <xdr:row>3</xdr:row>
      <xdr:rowOff>92880</xdr:rowOff>
    </xdr:to>
    <xdr:sp macro="" textlink="">
      <xdr:nvSpPr>
        <xdr:cNvPr id="33" name="報表類別">
          <a:extLst>
            <a:ext uri="{FF2B5EF4-FFF2-40B4-BE49-F238E27FC236}">
              <a16:creationId xmlns:a16="http://schemas.microsoft.com/office/drawing/2014/main" id="{00000000-0008-0000-2000-000021000000}"/>
            </a:ext>
          </a:extLst>
        </xdr:cNvPr>
        <xdr:cNvSpPr/>
      </xdr:nvSpPr>
      <xdr:spPr>
        <a:xfrm>
          <a:off x="6896520" y="276120"/>
          <a:ext cx="13993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4" name="Text Box 70" hidden="1">
          <a:extLst>
            <a:ext uri="{FF2B5EF4-FFF2-40B4-BE49-F238E27FC236}">
              <a16:creationId xmlns:a16="http://schemas.microsoft.com/office/drawing/2014/main" id="{00000000-0008-0000-2000-000022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5" name="Text Box 71" hidden="1">
          <a:extLst>
            <a:ext uri="{FF2B5EF4-FFF2-40B4-BE49-F238E27FC236}">
              <a16:creationId xmlns:a16="http://schemas.microsoft.com/office/drawing/2014/main" id="{00000000-0008-0000-2000-000023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6" name="Text Box 72" hidden="1">
          <a:extLst>
            <a:ext uri="{FF2B5EF4-FFF2-40B4-BE49-F238E27FC236}">
              <a16:creationId xmlns:a16="http://schemas.microsoft.com/office/drawing/2014/main" id="{00000000-0008-0000-2000-00002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7" name="Text Box 73" hidden="1">
          <a:extLst>
            <a:ext uri="{FF2B5EF4-FFF2-40B4-BE49-F238E27FC236}">
              <a16:creationId xmlns:a16="http://schemas.microsoft.com/office/drawing/2014/main" id="{00000000-0008-0000-2000-00002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38" name="Text Box 1" hidden="1">
          <a:extLst>
            <a:ext uri="{FF2B5EF4-FFF2-40B4-BE49-F238E27FC236}">
              <a16:creationId xmlns:a16="http://schemas.microsoft.com/office/drawing/2014/main" id="{00000000-0008-0000-2100-000026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9" name="Text Box 2" hidden="1">
          <a:extLst>
            <a:ext uri="{FF2B5EF4-FFF2-40B4-BE49-F238E27FC236}">
              <a16:creationId xmlns:a16="http://schemas.microsoft.com/office/drawing/2014/main" id="{00000000-0008-0000-2100-00002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0" name="Text Box 50" hidden="1">
          <a:extLst>
            <a:ext uri="{FF2B5EF4-FFF2-40B4-BE49-F238E27FC236}">
              <a16:creationId xmlns:a16="http://schemas.microsoft.com/office/drawing/2014/main" id="{00000000-0008-0000-2100-00002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1" name="Text Box 51" hidden="1">
          <a:extLst>
            <a:ext uri="{FF2B5EF4-FFF2-40B4-BE49-F238E27FC236}">
              <a16:creationId xmlns:a16="http://schemas.microsoft.com/office/drawing/2014/main" id="{00000000-0008-0000-2100-00002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868320</xdr:colOff>
      <xdr:row>3</xdr:row>
      <xdr:rowOff>30240</xdr:rowOff>
    </xdr:to>
    <xdr:sp macro="" textlink="">
      <xdr:nvSpPr>
        <xdr:cNvPr id="42" name="報表類別">
          <a:extLst>
            <a:ext uri="{FF2B5EF4-FFF2-40B4-BE49-F238E27FC236}">
              <a16:creationId xmlns:a16="http://schemas.microsoft.com/office/drawing/2014/main" id="{00000000-0008-0000-2100-00002A000000}"/>
            </a:ext>
          </a:extLst>
        </xdr:cNvPr>
        <xdr:cNvSpPr/>
      </xdr:nvSpPr>
      <xdr:spPr>
        <a:xfrm>
          <a:off x="0" y="7560"/>
          <a:ext cx="86832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30600</xdr:rowOff>
    </xdr:from>
    <xdr:to>
      <xdr:col>0</xdr:col>
      <xdr:colOff>868320</xdr:colOff>
      <xdr:row>4</xdr:row>
      <xdr:rowOff>72000</xdr:rowOff>
    </xdr:to>
    <xdr:sp macro="" textlink="">
      <xdr:nvSpPr>
        <xdr:cNvPr id="43" name="報表週期">
          <a:extLst>
            <a:ext uri="{FF2B5EF4-FFF2-40B4-BE49-F238E27FC236}">
              <a16:creationId xmlns:a16="http://schemas.microsoft.com/office/drawing/2014/main" id="{00000000-0008-0000-2100-00002B000000}"/>
            </a:ext>
          </a:extLst>
        </xdr:cNvPr>
        <xdr:cNvSpPr/>
      </xdr:nvSpPr>
      <xdr:spPr>
        <a:xfrm>
          <a:off x="0" y="236160"/>
          <a:ext cx="86832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887040</xdr:colOff>
      <xdr:row>3</xdr:row>
      <xdr:rowOff>30600</xdr:rowOff>
    </xdr:from>
    <xdr:to>
      <xdr:col>7</xdr:col>
      <xdr:colOff>309600</xdr:colOff>
      <xdr:row>4</xdr:row>
      <xdr:rowOff>52920</xdr:rowOff>
    </xdr:to>
    <xdr:sp macro="" textlink="">
      <xdr:nvSpPr>
        <xdr:cNvPr id="44" name="報表類別">
          <a:extLst>
            <a:ext uri="{FF2B5EF4-FFF2-40B4-BE49-F238E27FC236}">
              <a16:creationId xmlns:a16="http://schemas.microsoft.com/office/drawing/2014/main" id="{00000000-0008-0000-2100-00002C000000}"/>
            </a:ext>
          </a:extLst>
        </xdr:cNvPr>
        <xdr:cNvSpPr/>
      </xdr:nvSpPr>
      <xdr:spPr>
        <a:xfrm>
          <a:off x="887040" y="236160"/>
          <a:ext cx="5923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73440</xdr:colOff>
      <xdr:row>2</xdr:row>
      <xdr:rowOff>7560</xdr:rowOff>
    </xdr:from>
    <xdr:to>
      <xdr:col>9</xdr:col>
      <xdr:colOff>775440</xdr:colOff>
      <xdr:row>3</xdr:row>
      <xdr:rowOff>30240</xdr:rowOff>
    </xdr:to>
    <xdr:sp macro="" textlink="">
      <xdr:nvSpPr>
        <xdr:cNvPr id="45" name="編製機關">
          <a:extLst>
            <a:ext uri="{FF2B5EF4-FFF2-40B4-BE49-F238E27FC236}">
              <a16:creationId xmlns:a16="http://schemas.microsoft.com/office/drawing/2014/main" id="{00000000-0008-0000-2100-00002D000000}"/>
            </a:ext>
          </a:extLst>
        </xdr:cNvPr>
        <xdr:cNvSpPr/>
      </xdr:nvSpPr>
      <xdr:spPr>
        <a:xfrm>
          <a:off x="8372880" y="7560"/>
          <a:ext cx="702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73440</xdr:colOff>
      <xdr:row>3</xdr:row>
      <xdr:rowOff>30600</xdr:rowOff>
    </xdr:from>
    <xdr:to>
      <xdr:col>9</xdr:col>
      <xdr:colOff>775440</xdr:colOff>
      <xdr:row>4</xdr:row>
      <xdr:rowOff>72000</xdr:rowOff>
    </xdr:to>
    <xdr:sp macro="" textlink="">
      <xdr:nvSpPr>
        <xdr:cNvPr id="46" name="表號">
          <a:extLst>
            <a:ext uri="{FF2B5EF4-FFF2-40B4-BE49-F238E27FC236}">
              <a16:creationId xmlns:a16="http://schemas.microsoft.com/office/drawing/2014/main" id="{00000000-0008-0000-2100-00002E000000}"/>
            </a:ext>
          </a:extLst>
        </xdr:cNvPr>
        <xdr:cNvSpPr/>
      </xdr:nvSpPr>
      <xdr:spPr>
        <a:xfrm>
          <a:off x="8372880" y="236160"/>
          <a:ext cx="702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775800</xdr:colOff>
      <xdr:row>2</xdr:row>
      <xdr:rowOff>7560</xdr:rowOff>
    </xdr:from>
    <xdr:to>
      <xdr:col>11</xdr:col>
      <xdr:colOff>853200</xdr:colOff>
      <xdr:row>3</xdr:row>
      <xdr:rowOff>30240</xdr:rowOff>
    </xdr:to>
    <xdr:sp macro="" textlink="">
      <xdr:nvSpPr>
        <xdr:cNvPr id="47" name="報表類別">
          <a:extLst>
            <a:ext uri="{FF2B5EF4-FFF2-40B4-BE49-F238E27FC236}">
              <a16:creationId xmlns:a16="http://schemas.microsoft.com/office/drawing/2014/main" id="{00000000-0008-0000-2100-00002F000000}"/>
            </a:ext>
          </a:extLst>
        </xdr:cNvPr>
        <xdr:cNvSpPr/>
      </xdr:nvSpPr>
      <xdr:spPr>
        <a:xfrm>
          <a:off x="9075240" y="7560"/>
          <a:ext cx="18756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775800</xdr:colOff>
      <xdr:row>3</xdr:row>
      <xdr:rowOff>30600</xdr:rowOff>
    </xdr:from>
    <xdr:to>
      <xdr:col>11</xdr:col>
      <xdr:colOff>853200</xdr:colOff>
      <xdr:row>4</xdr:row>
      <xdr:rowOff>72000</xdr:rowOff>
    </xdr:to>
    <xdr:sp macro="" textlink="">
      <xdr:nvSpPr>
        <xdr:cNvPr id="48" name="報表類別">
          <a:extLst>
            <a:ext uri="{FF2B5EF4-FFF2-40B4-BE49-F238E27FC236}">
              <a16:creationId xmlns:a16="http://schemas.microsoft.com/office/drawing/2014/main" id="{00000000-0008-0000-2100-000030000000}"/>
            </a:ext>
          </a:extLst>
        </xdr:cNvPr>
        <xdr:cNvSpPr/>
      </xdr:nvSpPr>
      <xdr:spPr>
        <a:xfrm>
          <a:off x="9075240" y="236160"/>
          <a:ext cx="18756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2522-14-04-03</a:t>
          </a:r>
        </a:p>
      </xdr:txBody>
    </xdr:sp>
    <xdr:clientData/>
  </xdr:twoCellAnchor>
  <xdr:twoCellAnchor editAs="absolute">
    <xdr:from>
      <xdr:col>0</xdr:col>
      <xdr:colOff>859320</xdr:colOff>
      <xdr:row>4</xdr:row>
      <xdr:rowOff>72000</xdr:rowOff>
    </xdr:from>
    <xdr:to>
      <xdr:col>9</xdr:col>
      <xdr:colOff>82440</xdr:colOff>
      <xdr:row>4</xdr:row>
      <xdr:rowOff>72360</xdr:rowOff>
    </xdr:to>
    <xdr:sp macro="" textlink="">
      <xdr:nvSpPr>
        <xdr:cNvPr id="49" name="Line 37">
          <a:extLst>
            <a:ext uri="{FF2B5EF4-FFF2-40B4-BE49-F238E27FC236}">
              <a16:creationId xmlns:a16="http://schemas.microsoft.com/office/drawing/2014/main" id="{00000000-0008-0000-2100-000031000000}"/>
            </a:ext>
          </a:extLst>
        </xdr:cNvPr>
        <xdr:cNvSpPr/>
      </xdr:nvSpPr>
      <xdr:spPr>
        <a:xfrm>
          <a:off x="859320" y="483480"/>
          <a:ext cx="752256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64080</xdr:colOff>
      <xdr:row>5</xdr:row>
      <xdr:rowOff>24480</xdr:rowOff>
    </xdr:from>
    <xdr:to>
      <xdr:col>11</xdr:col>
      <xdr:colOff>825480</xdr:colOff>
      <xdr:row>5</xdr:row>
      <xdr:rowOff>281160</xdr:rowOff>
    </xdr:to>
    <xdr:sp macro="" textlink="">
      <xdr:nvSpPr>
        <xdr:cNvPr id="50" name="報表類別">
          <a:extLst>
            <a:ext uri="{FF2B5EF4-FFF2-40B4-BE49-F238E27FC236}">
              <a16:creationId xmlns:a16="http://schemas.microsoft.com/office/drawing/2014/main" id="{00000000-0008-0000-2100-000032000000}"/>
            </a:ext>
          </a:extLst>
        </xdr:cNvPr>
        <xdr:cNvSpPr/>
      </xdr:nvSpPr>
      <xdr:spPr>
        <a:xfrm>
          <a:off x="8363520" y="855000"/>
          <a:ext cx="2559600"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10</xdr:col>
      <xdr:colOff>690120</xdr:colOff>
      <xdr:row>34</xdr:row>
      <xdr:rowOff>61200</xdr:rowOff>
    </xdr:from>
    <xdr:to>
      <xdr:col>11</xdr:col>
      <xdr:colOff>419040</xdr:colOff>
      <xdr:row>35</xdr:row>
      <xdr:rowOff>88920</xdr:rowOff>
    </xdr:to>
    <xdr:sp macro="" textlink="">
      <xdr:nvSpPr>
        <xdr:cNvPr id="51" name="報表類別">
          <a:extLst>
            <a:ext uri="{FF2B5EF4-FFF2-40B4-BE49-F238E27FC236}">
              <a16:creationId xmlns:a16="http://schemas.microsoft.com/office/drawing/2014/main" id="{00000000-0008-0000-2100-000033000000}"/>
            </a:ext>
          </a:extLst>
        </xdr:cNvPr>
        <xdr:cNvSpPr/>
      </xdr:nvSpPr>
      <xdr:spPr>
        <a:xfrm>
          <a:off x="9888480" y="7642800"/>
          <a:ext cx="62820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9</xdr:col>
      <xdr:colOff>738720</xdr:colOff>
      <xdr:row>34</xdr:row>
      <xdr:rowOff>61200</xdr:rowOff>
    </xdr:from>
    <xdr:to>
      <xdr:col>10</xdr:col>
      <xdr:colOff>578880</xdr:colOff>
      <xdr:row>35</xdr:row>
      <xdr:rowOff>136800</xdr:rowOff>
    </xdr:to>
    <xdr:sp macro="" textlink="">
      <xdr:nvSpPr>
        <xdr:cNvPr id="52" name="報表類別">
          <a:extLst>
            <a:ext uri="{FF2B5EF4-FFF2-40B4-BE49-F238E27FC236}">
              <a16:creationId xmlns:a16="http://schemas.microsoft.com/office/drawing/2014/main" id="{00000000-0008-0000-2100-000034000000}"/>
            </a:ext>
          </a:extLst>
        </xdr:cNvPr>
        <xdr:cNvSpPr/>
      </xdr:nvSpPr>
      <xdr:spPr>
        <a:xfrm>
          <a:off x="9038160" y="7642800"/>
          <a:ext cx="7390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437400</xdr:colOff>
      <xdr:row>34</xdr:row>
      <xdr:rowOff>61200</xdr:rowOff>
    </xdr:from>
    <xdr:to>
      <xdr:col>11</xdr:col>
      <xdr:colOff>788040</xdr:colOff>
      <xdr:row>35</xdr:row>
      <xdr:rowOff>88920</xdr:rowOff>
    </xdr:to>
    <xdr:sp macro="" textlink="">
      <xdr:nvSpPr>
        <xdr:cNvPr id="53" name="報表類別">
          <a:extLst>
            <a:ext uri="{FF2B5EF4-FFF2-40B4-BE49-F238E27FC236}">
              <a16:creationId xmlns:a16="http://schemas.microsoft.com/office/drawing/2014/main" id="{00000000-0008-0000-2100-000035000000}"/>
            </a:ext>
          </a:extLst>
        </xdr:cNvPr>
        <xdr:cNvSpPr/>
      </xdr:nvSpPr>
      <xdr:spPr>
        <a:xfrm>
          <a:off x="10535040" y="7642800"/>
          <a:ext cx="35064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zh-TW" sz="1200" b="0" strike="noStrike" spc="-1">
              <a:solidFill>
                <a:srgbClr val="000000"/>
              </a:solidFill>
              <a:latin typeface="標楷體"/>
              <a:ea typeface="標楷體"/>
            </a:rPr>
            <a:t>印製</a:t>
          </a:r>
          <a:endParaRPr lang="en-US" sz="1200" b="0" strike="noStrike" spc="-1">
            <a:latin typeface="Times New Roman"/>
          </a:endParaRPr>
        </a:p>
      </xdr:txBody>
    </xdr:sp>
    <xdr:clientData/>
  </xdr:twoCellAnchor>
  <xdr:twoCellAnchor editAs="absolute">
    <xdr:from>
      <xdr:col>7</xdr:col>
      <xdr:colOff>374760</xdr:colOff>
      <xdr:row>3</xdr:row>
      <xdr:rowOff>30600</xdr:rowOff>
    </xdr:from>
    <xdr:to>
      <xdr:col>8</xdr:col>
      <xdr:colOff>870480</xdr:colOff>
      <xdr:row>4</xdr:row>
      <xdr:rowOff>52920</xdr:rowOff>
    </xdr:to>
    <xdr:sp macro="" textlink="">
      <xdr:nvSpPr>
        <xdr:cNvPr id="54" name="報表類別">
          <a:extLst>
            <a:ext uri="{FF2B5EF4-FFF2-40B4-BE49-F238E27FC236}">
              <a16:creationId xmlns:a16="http://schemas.microsoft.com/office/drawing/2014/main" id="{00000000-0008-0000-2100-000036000000}"/>
            </a:ext>
          </a:extLst>
        </xdr:cNvPr>
        <xdr:cNvSpPr/>
      </xdr:nvSpPr>
      <xdr:spPr>
        <a:xfrm>
          <a:off x="6875640" y="236160"/>
          <a:ext cx="13950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5" name="Text Box 70" hidden="1">
          <a:extLst>
            <a:ext uri="{FF2B5EF4-FFF2-40B4-BE49-F238E27FC236}">
              <a16:creationId xmlns:a16="http://schemas.microsoft.com/office/drawing/2014/main" id="{00000000-0008-0000-2100-00003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6" name="Text Box 71" hidden="1">
          <a:extLst>
            <a:ext uri="{FF2B5EF4-FFF2-40B4-BE49-F238E27FC236}">
              <a16:creationId xmlns:a16="http://schemas.microsoft.com/office/drawing/2014/main" id="{00000000-0008-0000-2100-00003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7" name="Text Box 72" hidden="1">
          <a:extLst>
            <a:ext uri="{FF2B5EF4-FFF2-40B4-BE49-F238E27FC236}">
              <a16:creationId xmlns:a16="http://schemas.microsoft.com/office/drawing/2014/main" id="{00000000-0008-0000-2100-00003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8" name="Text Box 73" hidden="1">
          <a:extLst>
            <a:ext uri="{FF2B5EF4-FFF2-40B4-BE49-F238E27FC236}">
              <a16:creationId xmlns:a16="http://schemas.microsoft.com/office/drawing/2014/main" id="{00000000-0008-0000-2100-00003A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59" name="Text Box 1" hidden="1">
          <a:extLst>
            <a:ext uri="{FF2B5EF4-FFF2-40B4-BE49-F238E27FC236}">
              <a16:creationId xmlns:a16="http://schemas.microsoft.com/office/drawing/2014/main" id="{00000000-0008-0000-2200-00003B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0" name="Text Box 2" hidden="1">
          <a:extLst>
            <a:ext uri="{FF2B5EF4-FFF2-40B4-BE49-F238E27FC236}">
              <a16:creationId xmlns:a16="http://schemas.microsoft.com/office/drawing/2014/main" id="{00000000-0008-0000-2200-00003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1" name="Text Box 50" hidden="1">
          <a:extLst>
            <a:ext uri="{FF2B5EF4-FFF2-40B4-BE49-F238E27FC236}">
              <a16:creationId xmlns:a16="http://schemas.microsoft.com/office/drawing/2014/main" id="{00000000-0008-0000-2200-00003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2" name="Text Box 51" hidden="1">
          <a:extLst>
            <a:ext uri="{FF2B5EF4-FFF2-40B4-BE49-F238E27FC236}">
              <a16:creationId xmlns:a16="http://schemas.microsoft.com/office/drawing/2014/main" id="{00000000-0008-0000-2200-00003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866160</xdr:colOff>
      <xdr:row>2</xdr:row>
      <xdr:rowOff>235800</xdr:rowOff>
    </xdr:to>
    <xdr:sp macro="" textlink="">
      <xdr:nvSpPr>
        <xdr:cNvPr id="63" name="報表類別">
          <a:extLst>
            <a:ext uri="{FF2B5EF4-FFF2-40B4-BE49-F238E27FC236}">
              <a16:creationId xmlns:a16="http://schemas.microsoft.com/office/drawing/2014/main" id="{00000000-0008-0000-2200-00003F000000}"/>
            </a:ext>
          </a:extLst>
        </xdr:cNvPr>
        <xdr:cNvSpPr/>
      </xdr:nvSpPr>
      <xdr:spPr>
        <a:xfrm>
          <a:off x="0" y="1512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236160</xdr:rowOff>
    </xdr:from>
    <xdr:to>
      <xdr:col>0</xdr:col>
      <xdr:colOff>866160</xdr:colOff>
      <xdr:row>3</xdr:row>
      <xdr:rowOff>95040</xdr:rowOff>
    </xdr:to>
    <xdr:sp macro="" textlink="">
      <xdr:nvSpPr>
        <xdr:cNvPr id="64" name="報表週期">
          <a:extLst>
            <a:ext uri="{FF2B5EF4-FFF2-40B4-BE49-F238E27FC236}">
              <a16:creationId xmlns:a16="http://schemas.microsoft.com/office/drawing/2014/main" id="{00000000-0008-0000-2200-000040000000}"/>
            </a:ext>
          </a:extLst>
        </xdr:cNvPr>
        <xdr:cNvSpPr/>
      </xdr:nvSpPr>
      <xdr:spPr>
        <a:xfrm>
          <a:off x="0" y="24372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236160</xdr:rowOff>
    </xdr:from>
    <xdr:to>
      <xdr:col>5</xdr:col>
      <xdr:colOff>28800</xdr:colOff>
      <xdr:row>3</xdr:row>
      <xdr:rowOff>75960</xdr:rowOff>
    </xdr:to>
    <xdr:sp macro="" textlink="">
      <xdr:nvSpPr>
        <xdr:cNvPr id="65" name="報表類別">
          <a:extLst>
            <a:ext uri="{FF2B5EF4-FFF2-40B4-BE49-F238E27FC236}">
              <a16:creationId xmlns:a16="http://schemas.microsoft.com/office/drawing/2014/main" id="{00000000-0008-0000-2200-000041000000}"/>
            </a:ext>
          </a:extLst>
        </xdr:cNvPr>
        <xdr:cNvSpPr/>
      </xdr:nvSpPr>
      <xdr:spPr>
        <a:xfrm>
          <a:off x="884880" y="24372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7560</xdr:rowOff>
    </xdr:from>
    <xdr:to>
      <xdr:col>6</xdr:col>
      <xdr:colOff>878040</xdr:colOff>
      <xdr:row>2</xdr:row>
      <xdr:rowOff>235800</xdr:rowOff>
    </xdr:to>
    <xdr:sp macro="" textlink="">
      <xdr:nvSpPr>
        <xdr:cNvPr id="66" name="編製機關">
          <a:extLst>
            <a:ext uri="{FF2B5EF4-FFF2-40B4-BE49-F238E27FC236}">
              <a16:creationId xmlns:a16="http://schemas.microsoft.com/office/drawing/2014/main" id="{00000000-0008-0000-2200-000042000000}"/>
            </a:ext>
          </a:extLst>
        </xdr:cNvPr>
        <xdr:cNvSpPr/>
      </xdr:nvSpPr>
      <xdr:spPr>
        <a:xfrm>
          <a:off x="8350200" y="1512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236160</xdr:rowOff>
    </xdr:from>
    <xdr:to>
      <xdr:col>6</xdr:col>
      <xdr:colOff>878040</xdr:colOff>
      <xdr:row>3</xdr:row>
      <xdr:rowOff>95040</xdr:rowOff>
    </xdr:to>
    <xdr:sp macro="" textlink="">
      <xdr:nvSpPr>
        <xdr:cNvPr id="67" name="表號">
          <a:extLst>
            <a:ext uri="{FF2B5EF4-FFF2-40B4-BE49-F238E27FC236}">
              <a16:creationId xmlns:a16="http://schemas.microsoft.com/office/drawing/2014/main" id="{00000000-0008-0000-2200-000043000000}"/>
            </a:ext>
          </a:extLst>
        </xdr:cNvPr>
        <xdr:cNvSpPr/>
      </xdr:nvSpPr>
      <xdr:spPr>
        <a:xfrm>
          <a:off x="8350200" y="24372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7560</xdr:rowOff>
    </xdr:from>
    <xdr:to>
      <xdr:col>7</xdr:col>
      <xdr:colOff>1340640</xdr:colOff>
      <xdr:row>2</xdr:row>
      <xdr:rowOff>235800</xdr:rowOff>
    </xdr:to>
    <xdr:sp macro="" textlink="">
      <xdr:nvSpPr>
        <xdr:cNvPr id="68" name="報表類別">
          <a:extLst>
            <a:ext uri="{FF2B5EF4-FFF2-40B4-BE49-F238E27FC236}">
              <a16:creationId xmlns:a16="http://schemas.microsoft.com/office/drawing/2014/main" id="{00000000-0008-0000-2200-000044000000}"/>
            </a:ext>
          </a:extLst>
        </xdr:cNvPr>
        <xdr:cNvSpPr/>
      </xdr:nvSpPr>
      <xdr:spPr>
        <a:xfrm>
          <a:off x="9050760" y="1512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236160</xdr:rowOff>
    </xdr:from>
    <xdr:to>
      <xdr:col>7</xdr:col>
      <xdr:colOff>1340640</xdr:colOff>
      <xdr:row>3</xdr:row>
      <xdr:rowOff>95040</xdr:rowOff>
    </xdr:to>
    <xdr:sp macro="" textlink="">
      <xdr:nvSpPr>
        <xdr:cNvPr id="69" name="報表類別">
          <a:extLst>
            <a:ext uri="{FF2B5EF4-FFF2-40B4-BE49-F238E27FC236}">
              <a16:creationId xmlns:a16="http://schemas.microsoft.com/office/drawing/2014/main" id="{00000000-0008-0000-2200-000045000000}"/>
            </a:ext>
          </a:extLst>
        </xdr:cNvPr>
        <xdr:cNvSpPr/>
      </xdr:nvSpPr>
      <xdr:spPr>
        <a:xfrm>
          <a:off x="9050760" y="24372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2522-14-05-03</a:t>
          </a:r>
        </a:p>
      </xdr:txBody>
    </xdr:sp>
    <xdr:clientData/>
  </xdr:twoCellAnchor>
  <xdr:twoCellAnchor editAs="absolute">
    <xdr:from>
      <xdr:col>0</xdr:col>
      <xdr:colOff>856800</xdr:colOff>
      <xdr:row>3</xdr:row>
      <xdr:rowOff>95400</xdr:rowOff>
    </xdr:from>
    <xdr:to>
      <xdr:col>6</xdr:col>
      <xdr:colOff>186840</xdr:colOff>
      <xdr:row>3</xdr:row>
      <xdr:rowOff>95760</xdr:rowOff>
    </xdr:to>
    <xdr:sp macro="" textlink="">
      <xdr:nvSpPr>
        <xdr:cNvPr id="70" name="Line 37">
          <a:extLst>
            <a:ext uri="{FF2B5EF4-FFF2-40B4-BE49-F238E27FC236}">
              <a16:creationId xmlns:a16="http://schemas.microsoft.com/office/drawing/2014/main" id="{00000000-0008-0000-2200-000046000000}"/>
            </a:ext>
          </a:extLst>
        </xdr:cNvPr>
        <xdr:cNvSpPr/>
      </xdr:nvSpPr>
      <xdr:spPr>
        <a:xfrm>
          <a:off x="856800" y="49140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122760</xdr:colOff>
      <xdr:row>4</xdr:row>
      <xdr:rowOff>173880</xdr:rowOff>
    </xdr:from>
    <xdr:to>
      <xdr:col>7</xdr:col>
      <xdr:colOff>1267200</xdr:colOff>
      <xdr:row>5</xdr:row>
      <xdr:rowOff>42120</xdr:rowOff>
    </xdr:to>
    <xdr:sp macro="" textlink="">
      <xdr:nvSpPr>
        <xdr:cNvPr id="71" name="報表類別">
          <a:extLst>
            <a:ext uri="{FF2B5EF4-FFF2-40B4-BE49-F238E27FC236}">
              <a16:creationId xmlns:a16="http://schemas.microsoft.com/office/drawing/2014/main" id="{00000000-0008-0000-2200-000047000000}"/>
            </a:ext>
          </a:extLst>
        </xdr:cNvPr>
        <xdr:cNvSpPr/>
      </xdr:nvSpPr>
      <xdr:spPr>
        <a:xfrm>
          <a:off x="8295120" y="1034640"/>
          <a:ext cx="25527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21</xdr:row>
      <xdr:rowOff>190080</xdr:rowOff>
    </xdr:from>
    <xdr:to>
      <xdr:col>7</xdr:col>
      <xdr:colOff>907560</xdr:colOff>
      <xdr:row>21</xdr:row>
      <xdr:rowOff>370800</xdr:rowOff>
    </xdr:to>
    <xdr:sp macro="" textlink="">
      <xdr:nvSpPr>
        <xdr:cNvPr id="72" name="報表類別">
          <a:extLst>
            <a:ext uri="{FF2B5EF4-FFF2-40B4-BE49-F238E27FC236}">
              <a16:creationId xmlns:a16="http://schemas.microsoft.com/office/drawing/2014/main" id="{00000000-0008-0000-2200-000048000000}"/>
            </a:ext>
          </a:extLst>
        </xdr:cNvPr>
        <xdr:cNvSpPr/>
      </xdr:nvSpPr>
      <xdr:spPr>
        <a:xfrm>
          <a:off x="9861840" y="765756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841680</xdr:colOff>
      <xdr:row>21</xdr:row>
      <xdr:rowOff>190080</xdr:rowOff>
    </xdr:from>
    <xdr:to>
      <xdr:col>7</xdr:col>
      <xdr:colOff>170280</xdr:colOff>
      <xdr:row>22</xdr:row>
      <xdr:rowOff>29880</xdr:rowOff>
    </xdr:to>
    <xdr:sp macro="" textlink="">
      <xdr:nvSpPr>
        <xdr:cNvPr id="73" name="報表類別">
          <a:extLst>
            <a:ext uri="{FF2B5EF4-FFF2-40B4-BE49-F238E27FC236}">
              <a16:creationId xmlns:a16="http://schemas.microsoft.com/office/drawing/2014/main" id="{00000000-0008-0000-2200-000049000000}"/>
            </a:ext>
          </a:extLst>
        </xdr:cNvPr>
        <xdr:cNvSpPr/>
      </xdr:nvSpPr>
      <xdr:spPr>
        <a:xfrm>
          <a:off x="9014040" y="7657560"/>
          <a:ext cx="7369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21</xdr:row>
      <xdr:rowOff>190080</xdr:rowOff>
    </xdr:from>
    <xdr:to>
      <xdr:col>7</xdr:col>
      <xdr:colOff>1276200</xdr:colOff>
      <xdr:row>21</xdr:row>
      <xdr:rowOff>370800</xdr:rowOff>
    </xdr:to>
    <xdr:sp macro="" textlink="">
      <xdr:nvSpPr>
        <xdr:cNvPr id="74" name="報表類別">
          <a:extLst>
            <a:ext uri="{FF2B5EF4-FFF2-40B4-BE49-F238E27FC236}">
              <a16:creationId xmlns:a16="http://schemas.microsoft.com/office/drawing/2014/main" id="{00000000-0008-0000-2200-00004A000000}"/>
            </a:ext>
          </a:extLst>
        </xdr:cNvPr>
        <xdr:cNvSpPr/>
      </xdr:nvSpPr>
      <xdr:spPr>
        <a:xfrm>
          <a:off x="10506960" y="765756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236160</xdr:rowOff>
    </xdr:from>
    <xdr:to>
      <xdr:col>6</xdr:col>
      <xdr:colOff>76320</xdr:colOff>
      <xdr:row>3</xdr:row>
      <xdr:rowOff>75960</xdr:rowOff>
    </xdr:to>
    <xdr:sp macro="" textlink="">
      <xdr:nvSpPr>
        <xdr:cNvPr id="75" name="報表類別">
          <a:extLst>
            <a:ext uri="{FF2B5EF4-FFF2-40B4-BE49-F238E27FC236}">
              <a16:creationId xmlns:a16="http://schemas.microsoft.com/office/drawing/2014/main" id="{00000000-0008-0000-2200-00004B000000}"/>
            </a:ext>
          </a:extLst>
        </xdr:cNvPr>
        <xdr:cNvSpPr/>
      </xdr:nvSpPr>
      <xdr:spPr>
        <a:xfrm>
          <a:off x="6857280" y="24372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6" name="Text Box 70" hidden="1">
          <a:extLst>
            <a:ext uri="{FF2B5EF4-FFF2-40B4-BE49-F238E27FC236}">
              <a16:creationId xmlns:a16="http://schemas.microsoft.com/office/drawing/2014/main" id="{00000000-0008-0000-2200-00004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7" name="Text Box 71" hidden="1">
          <a:extLst>
            <a:ext uri="{FF2B5EF4-FFF2-40B4-BE49-F238E27FC236}">
              <a16:creationId xmlns:a16="http://schemas.microsoft.com/office/drawing/2014/main" id="{00000000-0008-0000-2200-00004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8" name="Text Box 72" hidden="1">
          <a:extLst>
            <a:ext uri="{FF2B5EF4-FFF2-40B4-BE49-F238E27FC236}">
              <a16:creationId xmlns:a16="http://schemas.microsoft.com/office/drawing/2014/main" id="{00000000-0008-0000-2200-00004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9" name="Text Box 73" hidden="1">
          <a:extLst>
            <a:ext uri="{FF2B5EF4-FFF2-40B4-BE49-F238E27FC236}">
              <a16:creationId xmlns:a16="http://schemas.microsoft.com/office/drawing/2014/main" id="{00000000-0008-0000-2200-00004F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80" name="Text Box 1" hidden="1">
          <a:extLst>
            <a:ext uri="{FF2B5EF4-FFF2-40B4-BE49-F238E27FC236}">
              <a16:creationId xmlns:a16="http://schemas.microsoft.com/office/drawing/2014/main" id="{00000000-0008-0000-2300-00005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1" name="Text Box 2" hidden="1">
          <a:extLst>
            <a:ext uri="{FF2B5EF4-FFF2-40B4-BE49-F238E27FC236}">
              <a16:creationId xmlns:a16="http://schemas.microsoft.com/office/drawing/2014/main" id="{00000000-0008-0000-2300-00005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2" name="Text Box 50" hidden="1">
          <a:extLst>
            <a:ext uri="{FF2B5EF4-FFF2-40B4-BE49-F238E27FC236}">
              <a16:creationId xmlns:a16="http://schemas.microsoft.com/office/drawing/2014/main" id="{00000000-0008-0000-2300-000052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3" name="Text Box 51" hidden="1">
          <a:extLst>
            <a:ext uri="{FF2B5EF4-FFF2-40B4-BE49-F238E27FC236}">
              <a16:creationId xmlns:a16="http://schemas.microsoft.com/office/drawing/2014/main" id="{00000000-0008-0000-2300-000053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861480</xdr:colOff>
      <xdr:row>3</xdr:row>
      <xdr:rowOff>11160</xdr:rowOff>
    </xdr:to>
    <xdr:sp macro="" textlink="">
      <xdr:nvSpPr>
        <xdr:cNvPr id="84" name="報表類別">
          <a:extLst>
            <a:ext uri="{FF2B5EF4-FFF2-40B4-BE49-F238E27FC236}">
              <a16:creationId xmlns:a16="http://schemas.microsoft.com/office/drawing/2014/main" id="{00000000-0008-0000-2300-000054000000}"/>
            </a:ext>
          </a:extLst>
        </xdr:cNvPr>
        <xdr:cNvSpPr/>
      </xdr:nvSpPr>
      <xdr:spPr>
        <a:xfrm>
          <a:off x="0" y="7560"/>
          <a:ext cx="86148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11520</xdr:rowOff>
    </xdr:from>
    <xdr:to>
      <xdr:col>0</xdr:col>
      <xdr:colOff>861480</xdr:colOff>
      <xdr:row>4</xdr:row>
      <xdr:rowOff>34560</xdr:rowOff>
    </xdr:to>
    <xdr:sp macro="" textlink="">
      <xdr:nvSpPr>
        <xdr:cNvPr id="85" name="報表週期">
          <a:extLst>
            <a:ext uri="{FF2B5EF4-FFF2-40B4-BE49-F238E27FC236}">
              <a16:creationId xmlns:a16="http://schemas.microsoft.com/office/drawing/2014/main" id="{00000000-0008-0000-2300-000055000000}"/>
            </a:ext>
          </a:extLst>
        </xdr:cNvPr>
        <xdr:cNvSpPr/>
      </xdr:nvSpPr>
      <xdr:spPr>
        <a:xfrm>
          <a:off x="0" y="240120"/>
          <a:ext cx="86148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880200</xdr:colOff>
      <xdr:row>3</xdr:row>
      <xdr:rowOff>11520</xdr:rowOff>
    </xdr:from>
    <xdr:to>
      <xdr:col>4</xdr:col>
      <xdr:colOff>1401120</xdr:colOff>
      <xdr:row>4</xdr:row>
      <xdr:rowOff>15120</xdr:rowOff>
    </xdr:to>
    <xdr:sp macro="" textlink="">
      <xdr:nvSpPr>
        <xdr:cNvPr id="86" name="報表類別">
          <a:extLst>
            <a:ext uri="{FF2B5EF4-FFF2-40B4-BE49-F238E27FC236}">
              <a16:creationId xmlns:a16="http://schemas.microsoft.com/office/drawing/2014/main" id="{00000000-0008-0000-2300-000056000000}"/>
            </a:ext>
          </a:extLst>
        </xdr:cNvPr>
        <xdr:cNvSpPr/>
      </xdr:nvSpPr>
      <xdr:spPr>
        <a:xfrm>
          <a:off x="880200" y="240120"/>
          <a:ext cx="587628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133560</xdr:colOff>
      <xdr:row>2</xdr:row>
      <xdr:rowOff>7560</xdr:rowOff>
    </xdr:from>
    <xdr:to>
      <xdr:col>6</xdr:col>
      <xdr:colOff>829800</xdr:colOff>
      <xdr:row>3</xdr:row>
      <xdr:rowOff>11160</xdr:rowOff>
    </xdr:to>
    <xdr:sp macro="" textlink="">
      <xdr:nvSpPr>
        <xdr:cNvPr id="87" name="編製機關">
          <a:extLst>
            <a:ext uri="{FF2B5EF4-FFF2-40B4-BE49-F238E27FC236}">
              <a16:creationId xmlns:a16="http://schemas.microsoft.com/office/drawing/2014/main" id="{00000000-0008-0000-2300-000057000000}"/>
            </a:ext>
          </a:extLst>
        </xdr:cNvPr>
        <xdr:cNvSpPr/>
      </xdr:nvSpPr>
      <xdr:spPr>
        <a:xfrm>
          <a:off x="8305920" y="7560"/>
          <a:ext cx="69624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133560</xdr:colOff>
      <xdr:row>3</xdr:row>
      <xdr:rowOff>11520</xdr:rowOff>
    </xdr:from>
    <xdr:to>
      <xdr:col>6</xdr:col>
      <xdr:colOff>829800</xdr:colOff>
      <xdr:row>4</xdr:row>
      <xdr:rowOff>34560</xdr:rowOff>
    </xdr:to>
    <xdr:sp macro="" textlink="">
      <xdr:nvSpPr>
        <xdr:cNvPr id="88" name="表號">
          <a:extLst>
            <a:ext uri="{FF2B5EF4-FFF2-40B4-BE49-F238E27FC236}">
              <a16:creationId xmlns:a16="http://schemas.microsoft.com/office/drawing/2014/main" id="{00000000-0008-0000-2300-000058000000}"/>
            </a:ext>
          </a:extLst>
        </xdr:cNvPr>
        <xdr:cNvSpPr/>
      </xdr:nvSpPr>
      <xdr:spPr>
        <a:xfrm>
          <a:off x="8305920" y="240120"/>
          <a:ext cx="69624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830520</xdr:colOff>
      <xdr:row>2</xdr:row>
      <xdr:rowOff>7560</xdr:rowOff>
    </xdr:from>
    <xdr:to>
      <xdr:col>7</xdr:col>
      <xdr:colOff>1301400</xdr:colOff>
      <xdr:row>3</xdr:row>
      <xdr:rowOff>11160</xdr:rowOff>
    </xdr:to>
    <xdr:sp macro="" textlink="">
      <xdr:nvSpPr>
        <xdr:cNvPr id="89" name="報表類別">
          <a:extLst>
            <a:ext uri="{FF2B5EF4-FFF2-40B4-BE49-F238E27FC236}">
              <a16:creationId xmlns:a16="http://schemas.microsoft.com/office/drawing/2014/main" id="{00000000-0008-0000-2300-000059000000}"/>
            </a:ext>
          </a:extLst>
        </xdr:cNvPr>
        <xdr:cNvSpPr/>
      </xdr:nvSpPr>
      <xdr:spPr>
        <a:xfrm>
          <a:off x="9002880" y="7560"/>
          <a:ext cx="187920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830520</xdr:colOff>
      <xdr:row>3</xdr:row>
      <xdr:rowOff>11520</xdr:rowOff>
    </xdr:from>
    <xdr:to>
      <xdr:col>7</xdr:col>
      <xdr:colOff>1301400</xdr:colOff>
      <xdr:row>4</xdr:row>
      <xdr:rowOff>34560</xdr:rowOff>
    </xdr:to>
    <xdr:sp macro="" textlink="">
      <xdr:nvSpPr>
        <xdr:cNvPr id="90" name="報表類別">
          <a:extLst>
            <a:ext uri="{FF2B5EF4-FFF2-40B4-BE49-F238E27FC236}">
              <a16:creationId xmlns:a16="http://schemas.microsoft.com/office/drawing/2014/main" id="{00000000-0008-0000-2300-00005A000000}"/>
            </a:ext>
          </a:extLst>
        </xdr:cNvPr>
        <xdr:cNvSpPr/>
      </xdr:nvSpPr>
      <xdr:spPr>
        <a:xfrm>
          <a:off x="9002880" y="240120"/>
          <a:ext cx="187920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2522-14-06-03</a:t>
          </a:r>
        </a:p>
      </xdr:txBody>
    </xdr:sp>
    <xdr:clientData/>
  </xdr:twoCellAnchor>
  <xdr:twoCellAnchor editAs="absolute">
    <xdr:from>
      <xdr:col>0</xdr:col>
      <xdr:colOff>852480</xdr:colOff>
      <xdr:row>4</xdr:row>
      <xdr:rowOff>34920</xdr:rowOff>
    </xdr:from>
    <xdr:to>
      <xdr:col>6</xdr:col>
      <xdr:colOff>142560</xdr:colOff>
      <xdr:row>4</xdr:row>
      <xdr:rowOff>35280</xdr:rowOff>
    </xdr:to>
    <xdr:sp macro="" textlink="">
      <xdr:nvSpPr>
        <xdr:cNvPr id="91" name="Line 37">
          <a:extLst>
            <a:ext uri="{FF2B5EF4-FFF2-40B4-BE49-F238E27FC236}">
              <a16:creationId xmlns:a16="http://schemas.microsoft.com/office/drawing/2014/main" id="{00000000-0008-0000-2300-00005B000000}"/>
            </a:ext>
          </a:extLst>
        </xdr:cNvPr>
        <xdr:cNvSpPr/>
      </xdr:nvSpPr>
      <xdr:spPr>
        <a:xfrm>
          <a:off x="852480" y="492120"/>
          <a:ext cx="74624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179640</xdr:colOff>
      <xdr:row>4</xdr:row>
      <xdr:rowOff>393480</xdr:rowOff>
    </xdr:from>
    <xdr:to>
      <xdr:col>7</xdr:col>
      <xdr:colOff>1310400</xdr:colOff>
      <xdr:row>5</xdr:row>
      <xdr:rowOff>190080</xdr:rowOff>
    </xdr:to>
    <xdr:sp macro="" textlink="">
      <xdr:nvSpPr>
        <xdr:cNvPr id="92" name="報表類別">
          <a:extLst>
            <a:ext uri="{FF2B5EF4-FFF2-40B4-BE49-F238E27FC236}">
              <a16:creationId xmlns:a16="http://schemas.microsoft.com/office/drawing/2014/main" id="{00000000-0008-0000-2300-00005C000000}"/>
            </a:ext>
          </a:extLst>
        </xdr:cNvPr>
        <xdr:cNvSpPr/>
      </xdr:nvSpPr>
      <xdr:spPr>
        <a:xfrm>
          <a:off x="8352000" y="850680"/>
          <a:ext cx="2539080" cy="261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57240</xdr:colOff>
      <xdr:row>3</xdr:row>
      <xdr:rowOff>11520</xdr:rowOff>
    </xdr:from>
    <xdr:to>
      <xdr:col>6</xdr:col>
      <xdr:colOff>32400</xdr:colOff>
      <xdr:row>4</xdr:row>
      <xdr:rowOff>15120</xdr:rowOff>
    </xdr:to>
    <xdr:sp macro="" textlink="">
      <xdr:nvSpPr>
        <xdr:cNvPr id="93" name="報表類別">
          <a:extLst>
            <a:ext uri="{FF2B5EF4-FFF2-40B4-BE49-F238E27FC236}">
              <a16:creationId xmlns:a16="http://schemas.microsoft.com/office/drawing/2014/main" id="{00000000-0008-0000-2300-00005D000000}"/>
            </a:ext>
          </a:extLst>
        </xdr:cNvPr>
        <xdr:cNvSpPr/>
      </xdr:nvSpPr>
      <xdr:spPr>
        <a:xfrm>
          <a:off x="6820920" y="240120"/>
          <a:ext cx="138384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4" name="Text Box 70" hidden="1">
          <a:extLst>
            <a:ext uri="{FF2B5EF4-FFF2-40B4-BE49-F238E27FC236}">
              <a16:creationId xmlns:a16="http://schemas.microsoft.com/office/drawing/2014/main" id="{00000000-0008-0000-2300-00005E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5" name="Text Box 71" hidden="1">
          <a:extLst>
            <a:ext uri="{FF2B5EF4-FFF2-40B4-BE49-F238E27FC236}">
              <a16:creationId xmlns:a16="http://schemas.microsoft.com/office/drawing/2014/main" id="{00000000-0008-0000-2300-00005F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6" name="Text Box 72" hidden="1">
          <a:extLst>
            <a:ext uri="{FF2B5EF4-FFF2-40B4-BE49-F238E27FC236}">
              <a16:creationId xmlns:a16="http://schemas.microsoft.com/office/drawing/2014/main" id="{00000000-0008-0000-2300-00006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7" name="Text Box 73" hidden="1">
          <a:extLst>
            <a:ext uri="{FF2B5EF4-FFF2-40B4-BE49-F238E27FC236}">
              <a16:creationId xmlns:a16="http://schemas.microsoft.com/office/drawing/2014/main" id="{00000000-0008-0000-2300-00006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98" name="Text Box 1" hidden="1">
          <a:extLst>
            <a:ext uri="{FF2B5EF4-FFF2-40B4-BE49-F238E27FC236}">
              <a16:creationId xmlns:a16="http://schemas.microsoft.com/office/drawing/2014/main" id="{00000000-0008-0000-2400-000062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9" name="Text Box 2" hidden="1">
          <a:extLst>
            <a:ext uri="{FF2B5EF4-FFF2-40B4-BE49-F238E27FC236}">
              <a16:creationId xmlns:a16="http://schemas.microsoft.com/office/drawing/2014/main" id="{00000000-0008-0000-2400-00006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0" name="Text Box 50" hidden="1">
          <a:extLst>
            <a:ext uri="{FF2B5EF4-FFF2-40B4-BE49-F238E27FC236}">
              <a16:creationId xmlns:a16="http://schemas.microsoft.com/office/drawing/2014/main" id="{00000000-0008-0000-2400-00006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1" name="Text Box 51" hidden="1">
          <a:extLst>
            <a:ext uri="{FF2B5EF4-FFF2-40B4-BE49-F238E27FC236}">
              <a16:creationId xmlns:a16="http://schemas.microsoft.com/office/drawing/2014/main" id="{00000000-0008-0000-2400-00006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60840</xdr:colOff>
      <xdr:row>2</xdr:row>
      <xdr:rowOff>7560</xdr:rowOff>
    </xdr:from>
    <xdr:to>
      <xdr:col>0</xdr:col>
      <xdr:colOff>931680</xdr:colOff>
      <xdr:row>3</xdr:row>
      <xdr:rowOff>7200</xdr:rowOff>
    </xdr:to>
    <xdr:sp macro="" textlink="">
      <xdr:nvSpPr>
        <xdr:cNvPr id="102" name="報表類別">
          <a:extLst>
            <a:ext uri="{FF2B5EF4-FFF2-40B4-BE49-F238E27FC236}">
              <a16:creationId xmlns:a16="http://schemas.microsoft.com/office/drawing/2014/main" id="{00000000-0008-0000-2400-000066000000}"/>
            </a:ext>
          </a:extLst>
        </xdr:cNvPr>
        <xdr:cNvSpPr/>
      </xdr:nvSpPr>
      <xdr:spPr>
        <a:xfrm>
          <a:off x="60840" y="756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60840</xdr:colOff>
      <xdr:row>3</xdr:row>
      <xdr:rowOff>7560</xdr:rowOff>
    </xdr:from>
    <xdr:to>
      <xdr:col>0</xdr:col>
      <xdr:colOff>931680</xdr:colOff>
      <xdr:row>4</xdr:row>
      <xdr:rowOff>26280</xdr:rowOff>
    </xdr:to>
    <xdr:sp macro="" textlink="">
      <xdr:nvSpPr>
        <xdr:cNvPr id="103" name="報表週期">
          <a:extLst>
            <a:ext uri="{FF2B5EF4-FFF2-40B4-BE49-F238E27FC236}">
              <a16:creationId xmlns:a16="http://schemas.microsoft.com/office/drawing/2014/main" id="{00000000-0008-0000-2400-000067000000}"/>
            </a:ext>
          </a:extLst>
        </xdr:cNvPr>
        <xdr:cNvSpPr/>
      </xdr:nvSpPr>
      <xdr:spPr>
        <a:xfrm>
          <a:off x="60840" y="23616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950760</xdr:colOff>
      <xdr:row>3</xdr:row>
      <xdr:rowOff>7560</xdr:rowOff>
    </xdr:from>
    <xdr:to>
      <xdr:col>5</xdr:col>
      <xdr:colOff>126720</xdr:colOff>
      <xdr:row>4</xdr:row>
      <xdr:rowOff>7200</xdr:rowOff>
    </xdr:to>
    <xdr:sp macro="" textlink="">
      <xdr:nvSpPr>
        <xdr:cNvPr id="104" name="報表類別">
          <a:extLst>
            <a:ext uri="{FF2B5EF4-FFF2-40B4-BE49-F238E27FC236}">
              <a16:creationId xmlns:a16="http://schemas.microsoft.com/office/drawing/2014/main" id="{00000000-0008-0000-2400-000068000000}"/>
            </a:ext>
          </a:extLst>
        </xdr:cNvPr>
        <xdr:cNvSpPr/>
      </xdr:nvSpPr>
      <xdr:spPr>
        <a:xfrm>
          <a:off x="950760" y="236160"/>
          <a:ext cx="59396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284400</xdr:colOff>
      <xdr:row>2</xdr:row>
      <xdr:rowOff>7560</xdr:rowOff>
    </xdr:from>
    <xdr:to>
      <xdr:col>6</xdr:col>
      <xdr:colOff>988200</xdr:colOff>
      <xdr:row>3</xdr:row>
      <xdr:rowOff>7200</xdr:rowOff>
    </xdr:to>
    <xdr:sp macro="" textlink="">
      <xdr:nvSpPr>
        <xdr:cNvPr id="105" name="編製機關">
          <a:extLst>
            <a:ext uri="{FF2B5EF4-FFF2-40B4-BE49-F238E27FC236}">
              <a16:creationId xmlns:a16="http://schemas.microsoft.com/office/drawing/2014/main" id="{00000000-0008-0000-2400-000069000000}"/>
            </a:ext>
          </a:extLst>
        </xdr:cNvPr>
        <xdr:cNvSpPr/>
      </xdr:nvSpPr>
      <xdr:spPr>
        <a:xfrm>
          <a:off x="8456760" y="7560"/>
          <a:ext cx="7038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284400</xdr:colOff>
      <xdr:row>3</xdr:row>
      <xdr:rowOff>7560</xdr:rowOff>
    </xdr:from>
    <xdr:to>
      <xdr:col>6</xdr:col>
      <xdr:colOff>988200</xdr:colOff>
      <xdr:row>4</xdr:row>
      <xdr:rowOff>26280</xdr:rowOff>
    </xdr:to>
    <xdr:sp macro="" textlink="">
      <xdr:nvSpPr>
        <xdr:cNvPr id="106" name="表號">
          <a:extLst>
            <a:ext uri="{FF2B5EF4-FFF2-40B4-BE49-F238E27FC236}">
              <a16:creationId xmlns:a16="http://schemas.microsoft.com/office/drawing/2014/main" id="{00000000-0008-0000-2400-00006A000000}"/>
            </a:ext>
          </a:extLst>
        </xdr:cNvPr>
        <xdr:cNvSpPr/>
      </xdr:nvSpPr>
      <xdr:spPr>
        <a:xfrm>
          <a:off x="8456760" y="236160"/>
          <a:ext cx="7038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988920</xdr:colOff>
      <xdr:row>2</xdr:row>
      <xdr:rowOff>7560</xdr:rowOff>
    </xdr:from>
    <xdr:to>
      <xdr:col>8</xdr:col>
      <xdr:colOff>53280</xdr:colOff>
      <xdr:row>3</xdr:row>
      <xdr:rowOff>7200</xdr:rowOff>
    </xdr:to>
    <xdr:sp macro="" textlink="">
      <xdr:nvSpPr>
        <xdr:cNvPr id="107" name="報表類別">
          <a:extLst>
            <a:ext uri="{FF2B5EF4-FFF2-40B4-BE49-F238E27FC236}">
              <a16:creationId xmlns:a16="http://schemas.microsoft.com/office/drawing/2014/main" id="{00000000-0008-0000-2400-00006B000000}"/>
            </a:ext>
          </a:extLst>
        </xdr:cNvPr>
        <xdr:cNvSpPr/>
      </xdr:nvSpPr>
      <xdr:spPr>
        <a:xfrm>
          <a:off x="9161280" y="7560"/>
          <a:ext cx="1881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988920</xdr:colOff>
      <xdr:row>3</xdr:row>
      <xdr:rowOff>7560</xdr:rowOff>
    </xdr:from>
    <xdr:to>
      <xdr:col>8</xdr:col>
      <xdr:colOff>53280</xdr:colOff>
      <xdr:row>4</xdr:row>
      <xdr:rowOff>26280</xdr:rowOff>
    </xdr:to>
    <xdr:sp macro="" textlink="">
      <xdr:nvSpPr>
        <xdr:cNvPr id="108" name="報表類別">
          <a:extLst>
            <a:ext uri="{FF2B5EF4-FFF2-40B4-BE49-F238E27FC236}">
              <a16:creationId xmlns:a16="http://schemas.microsoft.com/office/drawing/2014/main" id="{00000000-0008-0000-2400-00006C000000}"/>
            </a:ext>
          </a:extLst>
        </xdr:cNvPr>
        <xdr:cNvSpPr/>
      </xdr:nvSpPr>
      <xdr:spPr>
        <a:xfrm>
          <a:off x="9161280" y="236160"/>
          <a:ext cx="1881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2522-14-07-03</a:t>
          </a:r>
        </a:p>
      </xdr:txBody>
    </xdr:sp>
    <xdr:clientData/>
  </xdr:twoCellAnchor>
  <xdr:twoCellAnchor editAs="absolute">
    <xdr:from>
      <xdr:col>0</xdr:col>
      <xdr:colOff>922680</xdr:colOff>
      <xdr:row>4</xdr:row>
      <xdr:rowOff>26640</xdr:rowOff>
    </xdr:from>
    <xdr:to>
      <xdr:col>6</xdr:col>
      <xdr:colOff>293400</xdr:colOff>
      <xdr:row>4</xdr:row>
      <xdr:rowOff>27000</xdr:rowOff>
    </xdr:to>
    <xdr:sp macro="" textlink="">
      <xdr:nvSpPr>
        <xdr:cNvPr id="109" name="Line 37">
          <a:extLst>
            <a:ext uri="{FF2B5EF4-FFF2-40B4-BE49-F238E27FC236}">
              <a16:creationId xmlns:a16="http://schemas.microsoft.com/office/drawing/2014/main" id="{00000000-0008-0000-2400-00006D000000}"/>
            </a:ext>
          </a:extLst>
        </xdr:cNvPr>
        <xdr:cNvSpPr/>
      </xdr:nvSpPr>
      <xdr:spPr>
        <a:xfrm>
          <a:off x="922680" y="483840"/>
          <a:ext cx="75430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210240</xdr:colOff>
      <xdr:row>4</xdr:row>
      <xdr:rowOff>398520</xdr:rowOff>
    </xdr:from>
    <xdr:to>
      <xdr:col>7</xdr:col>
      <xdr:colOff>1368360</xdr:colOff>
      <xdr:row>5</xdr:row>
      <xdr:rowOff>190800</xdr:rowOff>
    </xdr:to>
    <xdr:sp macro="" textlink="">
      <xdr:nvSpPr>
        <xdr:cNvPr id="110" name="報表類別">
          <a:extLst>
            <a:ext uri="{FF2B5EF4-FFF2-40B4-BE49-F238E27FC236}">
              <a16:creationId xmlns:a16="http://schemas.microsoft.com/office/drawing/2014/main" id="{00000000-0008-0000-2400-00006E000000}"/>
            </a:ext>
          </a:extLst>
        </xdr:cNvPr>
        <xdr:cNvSpPr/>
      </xdr:nvSpPr>
      <xdr:spPr>
        <a:xfrm>
          <a:off x="8382600" y="855720"/>
          <a:ext cx="256644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396000</xdr:colOff>
      <xdr:row>12</xdr:row>
      <xdr:rowOff>434160</xdr:rowOff>
    </xdr:from>
    <xdr:to>
      <xdr:col>7</xdr:col>
      <xdr:colOff>1025640</xdr:colOff>
      <xdr:row>13</xdr:row>
      <xdr:rowOff>157680</xdr:rowOff>
    </xdr:to>
    <xdr:sp macro="" textlink="">
      <xdr:nvSpPr>
        <xdr:cNvPr id="111" name="報表類別">
          <a:extLst>
            <a:ext uri="{FF2B5EF4-FFF2-40B4-BE49-F238E27FC236}">
              <a16:creationId xmlns:a16="http://schemas.microsoft.com/office/drawing/2014/main" id="{00000000-0008-0000-2400-00006F000000}"/>
            </a:ext>
          </a:extLst>
        </xdr:cNvPr>
        <xdr:cNvSpPr/>
      </xdr:nvSpPr>
      <xdr:spPr>
        <a:xfrm>
          <a:off x="9976680" y="7650000"/>
          <a:ext cx="62964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951840</xdr:colOff>
      <xdr:row>12</xdr:row>
      <xdr:rowOff>434160</xdr:rowOff>
    </xdr:from>
    <xdr:to>
      <xdr:col>7</xdr:col>
      <xdr:colOff>284400</xdr:colOff>
      <xdr:row>13</xdr:row>
      <xdr:rowOff>205200</xdr:rowOff>
    </xdr:to>
    <xdr:sp macro="" textlink="">
      <xdr:nvSpPr>
        <xdr:cNvPr id="112" name="報表類別">
          <a:extLst>
            <a:ext uri="{FF2B5EF4-FFF2-40B4-BE49-F238E27FC236}">
              <a16:creationId xmlns:a16="http://schemas.microsoft.com/office/drawing/2014/main" id="{00000000-0008-0000-2400-000070000000}"/>
            </a:ext>
          </a:extLst>
        </xdr:cNvPr>
        <xdr:cNvSpPr/>
      </xdr:nvSpPr>
      <xdr:spPr>
        <a:xfrm>
          <a:off x="9124200" y="7650000"/>
          <a:ext cx="7408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1044720</xdr:colOff>
      <xdr:row>12</xdr:row>
      <xdr:rowOff>434160</xdr:rowOff>
    </xdr:from>
    <xdr:to>
      <xdr:col>7</xdr:col>
      <xdr:colOff>1396440</xdr:colOff>
      <xdr:row>13</xdr:row>
      <xdr:rowOff>157680</xdr:rowOff>
    </xdr:to>
    <xdr:sp macro="" textlink="">
      <xdr:nvSpPr>
        <xdr:cNvPr id="113" name="報表類別">
          <a:extLst>
            <a:ext uri="{FF2B5EF4-FFF2-40B4-BE49-F238E27FC236}">
              <a16:creationId xmlns:a16="http://schemas.microsoft.com/office/drawing/2014/main" id="{00000000-0008-0000-2400-000071000000}"/>
            </a:ext>
          </a:extLst>
        </xdr:cNvPr>
        <xdr:cNvSpPr/>
      </xdr:nvSpPr>
      <xdr:spPr>
        <a:xfrm>
          <a:off x="10625400" y="7650000"/>
          <a:ext cx="3517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191880</xdr:colOff>
      <xdr:row>3</xdr:row>
      <xdr:rowOff>7560</xdr:rowOff>
    </xdr:from>
    <xdr:to>
      <xdr:col>6</xdr:col>
      <xdr:colOff>182160</xdr:colOff>
      <xdr:row>4</xdr:row>
      <xdr:rowOff>7200</xdr:rowOff>
    </xdr:to>
    <xdr:sp macro="" textlink="">
      <xdr:nvSpPr>
        <xdr:cNvPr id="114" name="報表類別">
          <a:extLst>
            <a:ext uri="{FF2B5EF4-FFF2-40B4-BE49-F238E27FC236}">
              <a16:creationId xmlns:a16="http://schemas.microsoft.com/office/drawing/2014/main" id="{00000000-0008-0000-2400-000072000000}"/>
            </a:ext>
          </a:extLst>
        </xdr:cNvPr>
        <xdr:cNvSpPr/>
      </xdr:nvSpPr>
      <xdr:spPr>
        <a:xfrm>
          <a:off x="6955560" y="236160"/>
          <a:ext cx="139896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5" name="Text Box 70" hidden="1">
          <a:extLst>
            <a:ext uri="{FF2B5EF4-FFF2-40B4-BE49-F238E27FC236}">
              <a16:creationId xmlns:a16="http://schemas.microsoft.com/office/drawing/2014/main" id="{00000000-0008-0000-2400-00007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6" name="Text Box 71" hidden="1">
          <a:extLst>
            <a:ext uri="{FF2B5EF4-FFF2-40B4-BE49-F238E27FC236}">
              <a16:creationId xmlns:a16="http://schemas.microsoft.com/office/drawing/2014/main" id="{00000000-0008-0000-2400-00007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7" name="Text Box 72" hidden="1">
          <a:extLst>
            <a:ext uri="{FF2B5EF4-FFF2-40B4-BE49-F238E27FC236}">
              <a16:creationId xmlns:a16="http://schemas.microsoft.com/office/drawing/2014/main" id="{00000000-0008-0000-2400-00007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8" name="Text Box 73" hidden="1">
          <a:extLst>
            <a:ext uri="{FF2B5EF4-FFF2-40B4-BE49-F238E27FC236}">
              <a16:creationId xmlns:a16="http://schemas.microsoft.com/office/drawing/2014/main" id="{00000000-0008-0000-2400-000076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19" name="Text Box 1" hidden="1">
          <a:extLst>
            <a:ext uri="{FF2B5EF4-FFF2-40B4-BE49-F238E27FC236}">
              <a16:creationId xmlns:a16="http://schemas.microsoft.com/office/drawing/2014/main" id="{00000000-0008-0000-2500-00007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0" name="Text Box 2" hidden="1">
          <a:extLst>
            <a:ext uri="{FF2B5EF4-FFF2-40B4-BE49-F238E27FC236}">
              <a16:creationId xmlns:a16="http://schemas.microsoft.com/office/drawing/2014/main" id="{00000000-0008-0000-2500-00007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1" name="Text Box 50" hidden="1">
          <a:extLst>
            <a:ext uri="{FF2B5EF4-FFF2-40B4-BE49-F238E27FC236}">
              <a16:creationId xmlns:a16="http://schemas.microsoft.com/office/drawing/2014/main" id="{00000000-0008-0000-2500-000079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2" name="Text Box 51" hidden="1">
          <a:extLst>
            <a:ext uri="{FF2B5EF4-FFF2-40B4-BE49-F238E27FC236}">
              <a16:creationId xmlns:a16="http://schemas.microsoft.com/office/drawing/2014/main" id="{00000000-0008-0000-2500-00007A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872640</xdr:colOff>
      <xdr:row>2</xdr:row>
      <xdr:rowOff>240480</xdr:rowOff>
    </xdr:to>
    <xdr:sp macro="" textlink="">
      <xdr:nvSpPr>
        <xdr:cNvPr id="123" name="報表類別">
          <a:extLst>
            <a:ext uri="{FF2B5EF4-FFF2-40B4-BE49-F238E27FC236}">
              <a16:creationId xmlns:a16="http://schemas.microsoft.com/office/drawing/2014/main" id="{00000000-0008-0000-2500-00007B000000}"/>
            </a:ext>
          </a:extLst>
        </xdr:cNvPr>
        <xdr:cNvSpPr/>
      </xdr:nvSpPr>
      <xdr:spPr>
        <a:xfrm>
          <a:off x="0" y="7560"/>
          <a:ext cx="8726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240840</xdr:rowOff>
    </xdr:from>
    <xdr:to>
      <xdr:col>0</xdr:col>
      <xdr:colOff>872640</xdr:colOff>
      <xdr:row>3</xdr:row>
      <xdr:rowOff>36360</xdr:rowOff>
    </xdr:to>
    <xdr:sp macro="" textlink="">
      <xdr:nvSpPr>
        <xdr:cNvPr id="124" name="報表週期">
          <a:extLst>
            <a:ext uri="{FF2B5EF4-FFF2-40B4-BE49-F238E27FC236}">
              <a16:creationId xmlns:a16="http://schemas.microsoft.com/office/drawing/2014/main" id="{00000000-0008-0000-2500-00007C000000}"/>
            </a:ext>
          </a:extLst>
        </xdr:cNvPr>
        <xdr:cNvSpPr/>
      </xdr:nvSpPr>
      <xdr:spPr>
        <a:xfrm>
          <a:off x="0" y="240840"/>
          <a:ext cx="8726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891360</xdr:colOff>
      <xdr:row>2</xdr:row>
      <xdr:rowOff>240840</xdr:rowOff>
    </xdr:from>
    <xdr:to>
      <xdr:col>5</xdr:col>
      <xdr:colOff>79920</xdr:colOff>
      <xdr:row>3</xdr:row>
      <xdr:rowOff>7200</xdr:rowOff>
    </xdr:to>
    <xdr:sp macro="" textlink="">
      <xdr:nvSpPr>
        <xdr:cNvPr id="125" name="報表類別">
          <a:extLst>
            <a:ext uri="{FF2B5EF4-FFF2-40B4-BE49-F238E27FC236}">
              <a16:creationId xmlns:a16="http://schemas.microsoft.com/office/drawing/2014/main" id="{00000000-0008-0000-2500-00007D000000}"/>
            </a:ext>
          </a:extLst>
        </xdr:cNvPr>
        <xdr:cNvSpPr/>
      </xdr:nvSpPr>
      <xdr:spPr>
        <a:xfrm>
          <a:off x="891360" y="240840"/>
          <a:ext cx="595224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240840</xdr:colOff>
      <xdr:row>2</xdr:row>
      <xdr:rowOff>7560</xdr:rowOff>
    </xdr:from>
    <xdr:to>
      <xdr:col>6</xdr:col>
      <xdr:colOff>946080</xdr:colOff>
      <xdr:row>2</xdr:row>
      <xdr:rowOff>240480</xdr:rowOff>
    </xdr:to>
    <xdr:sp macro="" textlink="">
      <xdr:nvSpPr>
        <xdr:cNvPr id="126" name="編製機關">
          <a:extLst>
            <a:ext uri="{FF2B5EF4-FFF2-40B4-BE49-F238E27FC236}">
              <a16:creationId xmlns:a16="http://schemas.microsoft.com/office/drawing/2014/main" id="{00000000-0008-0000-2500-00007E000000}"/>
            </a:ext>
          </a:extLst>
        </xdr:cNvPr>
        <xdr:cNvSpPr/>
      </xdr:nvSpPr>
      <xdr:spPr>
        <a:xfrm>
          <a:off x="8413200" y="7560"/>
          <a:ext cx="7052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240840</xdr:colOff>
      <xdr:row>2</xdr:row>
      <xdr:rowOff>240840</xdr:rowOff>
    </xdr:from>
    <xdr:to>
      <xdr:col>6</xdr:col>
      <xdr:colOff>946080</xdr:colOff>
      <xdr:row>3</xdr:row>
      <xdr:rowOff>36360</xdr:rowOff>
    </xdr:to>
    <xdr:sp macro="" textlink="">
      <xdr:nvSpPr>
        <xdr:cNvPr id="127" name="表號">
          <a:extLst>
            <a:ext uri="{FF2B5EF4-FFF2-40B4-BE49-F238E27FC236}">
              <a16:creationId xmlns:a16="http://schemas.microsoft.com/office/drawing/2014/main" id="{00000000-0008-0000-2500-00007F000000}"/>
            </a:ext>
          </a:extLst>
        </xdr:cNvPr>
        <xdr:cNvSpPr/>
      </xdr:nvSpPr>
      <xdr:spPr>
        <a:xfrm>
          <a:off x="8413200" y="240840"/>
          <a:ext cx="7052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946800</xdr:colOff>
      <xdr:row>2</xdr:row>
      <xdr:rowOff>7560</xdr:rowOff>
    </xdr:from>
    <xdr:to>
      <xdr:col>8</xdr:col>
      <xdr:colOff>14760</xdr:colOff>
      <xdr:row>2</xdr:row>
      <xdr:rowOff>240480</xdr:rowOff>
    </xdr:to>
    <xdr:sp macro="" textlink="">
      <xdr:nvSpPr>
        <xdr:cNvPr id="128" name="報表類別">
          <a:extLst>
            <a:ext uri="{FF2B5EF4-FFF2-40B4-BE49-F238E27FC236}">
              <a16:creationId xmlns:a16="http://schemas.microsoft.com/office/drawing/2014/main" id="{00000000-0008-0000-2500-000080000000}"/>
            </a:ext>
          </a:extLst>
        </xdr:cNvPr>
        <xdr:cNvSpPr/>
      </xdr:nvSpPr>
      <xdr:spPr>
        <a:xfrm>
          <a:off x="9119160" y="7560"/>
          <a:ext cx="188460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946800</xdr:colOff>
      <xdr:row>2</xdr:row>
      <xdr:rowOff>240840</xdr:rowOff>
    </xdr:from>
    <xdr:to>
      <xdr:col>8</xdr:col>
      <xdr:colOff>14760</xdr:colOff>
      <xdr:row>3</xdr:row>
      <xdr:rowOff>36360</xdr:rowOff>
    </xdr:to>
    <xdr:sp macro="" textlink="">
      <xdr:nvSpPr>
        <xdr:cNvPr id="129" name="報表類別">
          <a:extLst>
            <a:ext uri="{FF2B5EF4-FFF2-40B4-BE49-F238E27FC236}">
              <a16:creationId xmlns:a16="http://schemas.microsoft.com/office/drawing/2014/main" id="{00000000-0008-0000-2500-000081000000}"/>
            </a:ext>
          </a:extLst>
        </xdr:cNvPr>
        <xdr:cNvSpPr/>
      </xdr:nvSpPr>
      <xdr:spPr>
        <a:xfrm>
          <a:off x="9119160" y="240840"/>
          <a:ext cx="188460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2522-14-08-03</a:t>
          </a:r>
        </a:p>
      </xdr:txBody>
    </xdr:sp>
    <xdr:clientData/>
  </xdr:twoCellAnchor>
  <xdr:twoCellAnchor editAs="absolute">
    <xdr:from>
      <xdr:col>0</xdr:col>
      <xdr:colOff>863280</xdr:colOff>
      <xdr:row>3</xdr:row>
      <xdr:rowOff>27000</xdr:rowOff>
    </xdr:from>
    <xdr:to>
      <xdr:col>6</xdr:col>
      <xdr:colOff>250200</xdr:colOff>
      <xdr:row>3</xdr:row>
      <xdr:rowOff>27360</xdr:rowOff>
    </xdr:to>
    <xdr:sp macro="" textlink="">
      <xdr:nvSpPr>
        <xdr:cNvPr id="130" name="Line 37">
          <a:extLst>
            <a:ext uri="{FF2B5EF4-FFF2-40B4-BE49-F238E27FC236}">
              <a16:creationId xmlns:a16="http://schemas.microsoft.com/office/drawing/2014/main" id="{00000000-0008-0000-2500-000082000000}"/>
            </a:ext>
          </a:extLst>
        </xdr:cNvPr>
        <xdr:cNvSpPr/>
      </xdr:nvSpPr>
      <xdr:spPr>
        <a:xfrm>
          <a:off x="863280" y="493560"/>
          <a:ext cx="75592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185400</xdr:colOff>
      <xdr:row>3</xdr:row>
      <xdr:rowOff>308880</xdr:rowOff>
    </xdr:from>
    <xdr:to>
      <xdr:col>7</xdr:col>
      <xdr:colOff>1358280</xdr:colOff>
      <xdr:row>4</xdr:row>
      <xdr:rowOff>197640</xdr:rowOff>
    </xdr:to>
    <xdr:sp macro="" textlink="">
      <xdr:nvSpPr>
        <xdr:cNvPr id="131" name="報表類別">
          <a:extLst>
            <a:ext uri="{FF2B5EF4-FFF2-40B4-BE49-F238E27FC236}">
              <a16:creationId xmlns:a16="http://schemas.microsoft.com/office/drawing/2014/main" id="{00000000-0008-0000-2500-000083000000}"/>
            </a:ext>
          </a:extLst>
        </xdr:cNvPr>
        <xdr:cNvSpPr/>
      </xdr:nvSpPr>
      <xdr:spPr>
        <a:xfrm>
          <a:off x="8357760" y="775440"/>
          <a:ext cx="2581200" cy="2620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145440</xdr:colOff>
      <xdr:row>2</xdr:row>
      <xdr:rowOff>240840</xdr:rowOff>
    </xdr:from>
    <xdr:to>
      <xdr:col>6</xdr:col>
      <xdr:colOff>157320</xdr:colOff>
      <xdr:row>3</xdr:row>
      <xdr:rowOff>7200</xdr:rowOff>
    </xdr:to>
    <xdr:sp macro="" textlink="">
      <xdr:nvSpPr>
        <xdr:cNvPr id="132" name="報表類別">
          <a:extLst>
            <a:ext uri="{FF2B5EF4-FFF2-40B4-BE49-F238E27FC236}">
              <a16:creationId xmlns:a16="http://schemas.microsoft.com/office/drawing/2014/main" id="{00000000-0008-0000-2500-000084000000}"/>
            </a:ext>
          </a:extLst>
        </xdr:cNvPr>
        <xdr:cNvSpPr/>
      </xdr:nvSpPr>
      <xdr:spPr>
        <a:xfrm>
          <a:off x="6909120" y="240840"/>
          <a:ext cx="142056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3" name="Text Box 70" hidden="1">
          <a:extLst>
            <a:ext uri="{FF2B5EF4-FFF2-40B4-BE49-F238E27FC236}">
              <a16:creationId xmlns:a16="http://schemas.microsoft.com/office/drawing/2014/main" id="{00000000-0008-0000-2500-000085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4" name="Text Box 71" hidden="1">
          <a:extLst>
            <a:ext uri="{FF2B5EF4-FFF2-40B4-BE49-F238E27FC236}">
              <a16:creationId xmlns:a16="http://schemas.microsoft.com/office/drawing/2014/main" id="{00000000-0008-0000-2500-000086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5" name="Text Box 72" hidden="1">
          <a:extLst>
            <a:ext uri="{FF2B5EF4-FFF2-40B4-BE49-F238E27FC236}">
              <a16:creationId xmlns:a16="http://schemas.microsoft.com/office/drawing/2014/main" id="{00000000-0008-0000-2500-00008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6" name="Text Box 73" hidden="1">
          <a:extLst>
            <a:ext uri="{FF2B5EF4-FFF2-40B4-BE49-F238E27FC236}">
              <a16:creationId xmlns:a16="http://schemas.microsoft.com/office/drawing/2014/main" id="{00000000-0008-0000-2500-00008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37" name="Text Box 1" hidden="1">
          <a:extLst>
            <a:ext uri="{FF2B5EF4-FFF2-40B4-BE49-F238E27FC236}">
              <a16:creationId xmlns:a16="http://schemas.microsoft.com/office/drawing/2014/main" id="{00000000-0008-0000-2600-000089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8" name="Text Box 2" hidden="1">
          <a:extLst>
            <a:ext uri="{FF2B5EF4-FFF2-40B4-BE49-F238E27FC236}">
              <a16:creationId xmlns:a16="http://schemas.microsoft.com/office/drawing/2014/main" id="{00000000-0008-0000-2600-00008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9" name="Text Box 50" hidden="1">
          <a:extLst>
            <a:ext uri="{FF2B5EF4-FFF2-40B4-BE49-F238E27FC236}">
              <a16:creationId xmlns:a16="http://schemas.microsoft.com/office/drawing/2014/main" id="{00000000-0008-0000-2600-00008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40" name="Text Box 51" hidden="1">
          <a:extLst>
            <a:ext uri="{FF2B5EF4-FFF2-40B4-BE49-F238E27FC236}">
              <a16:creationId xmlns:a16="http://schemas.microsoft.com/office/drawing/2014/main" id="{00000000-0008-0000-2600-00008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864720</xdr:colOff>
      <xdr:row>2</xdr:row>
      <xdr:rowOff>158760</xdr:rowOff>
    </xdr:to>
    <xdr:sp macro="" textlink="">
      <xdr:nvSpPr>
        <xdr:cNvPr id="141" name="報表類別">
          <a:extLst>
            <a:ext uri="{FF2B5EF4-FFF2-40B4-BE49-F238E27FC236}">
              <a16:creationId xmlns:a16="http://schemas.microsoft.com/office/drawing/2014/main" id="{00000000-0008-0000-2600-00008D000000}"/>
            </a:ext>
          </a:extLst>
        </xdr:cNvPr>
        <xdr:cNvSpPr/>
      </xdr:nvSpPr>
      <xdr:spPr>
        <a:xfrm>
          <a:off x="0" y="7560"/>
          <a:ext cx="8647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159120</xdr:rowOff>
    </xdr:from>
    <xdr:to>
      <xdr:col>0</xdr:col>
      <xdr:colOff>864720</xdr:colOff>
      <xdr:row>2</xdr:row>
      <xdr:rowOff>303840</xdr:rowOff>
    </xdr:to>
    <xdr:sp macro="" textlink="">
      <xdr:nvSpPr>
        <xdr:cNvPr id="142" name="報表週期">
          <a:extLst>
            <a:ext uri="{FF2B5EF4-FFF2-40B4-BE49-F238E27FC236}">
              <a16:creationId xmlns:a16="http://schemas.microsoft.com/office/drawing/2014/main" id="{00000000-0008-0000-2600-00008E000000}"/>
            </a:ext>
          </a:extLst>
        </xdr:cNvPr>
        <xdr:cNvSpPr/>
      </xdr:nvSpPr>
      <xdr:spPr>
        <a:xfrm>
          <a:off x="0" y="159120"/>
          <a:ext cx="8647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883440</xdr:colOff>
      <xdr:row>2</xdr:row>
      <xdr:rowOff>159120</xdr:rowOff>
    </xdr:from>
    <xdr:to>
      <xdr:col>5</xdr:col>
      <xdr:colOff>27360</xdr:colOff>
      <xdr:row>2</xdr:row>
      <xdr:rowOff>303840</xdr:rowOff>
    </xdr:to>
    <xdr:sp macro="" textlink="">
      <xdr:nvSpPr>
        <xdr:cNvPr id="143" name="報表類別">
          <a:extLst>
            <a:ext uri="{FF2B5EF4-FFF2-40B4-BE49-F238E27FC236}">
              <a16:creationId xmlns:a16="http://schemas.microsoft.com/office/drawing/2014/main" id="{00000000-0008-0000-2600-00008F000000}"/>
            </a:ext>
          </a:extLst>
        </xdr:cNvPr>
        <xdr:cNvSpPr/>
      </xdr:nvSpPr>
      <xdr:spPr>
        <a:xfrm>
          <a:off x="883440" y="159120"/>
          <a:ext cx="590760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165240</xdr:colOff>
      <xdr:row>2</xdr:row>
      <xdr:rowOff>7560</xdr:rowOff>
    </xdr:from>
    <xdr:to>
      <xdr:col>6</xdr:col>
      <xdr:colOff>873360</xdr:colOff>
      <xdr:row>2</xdr:row>
      <xdr:rowOff>158760</xdr:rowOff>
    </xdr:to>
    <xdr:sp macro="" textlink="">
      <xdr:nvSpPr>
        <xdr:cNvPr id="144" name="編製機關">
          <a:extLst>
            <a:ext uri="{FF2B5EF4-FFF2-40B4-BE49-F238E27FC236}">
              <a16:creationId xmlns:a16="http://schemas.microsoft.com/office/drawing/2014/main" id="{00000000-0008-0000-2600-000090000000}"/>
            </a:ext>
          </a:extLst>
        </xdr:cNvPr>
        <xdr:cNvSpPr/>
      </xdr:nvSpPr>
      <xdr:spPr>
        <a:xfrm>
          <a:off x="8337600" y="7560"/>
          <a:ext cx="7081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165240</xdr:colOff>
      <xdr:row>2</xdr:row>
      <xdr:rowOff>159120</xdr:rowOff>
    </xdr:from>
    <xdr:to>
      <xdr:col>6</xdr:col>
      <xdr:colOff>873360</xdr:colOff>
      <xdr:row>2</xdr:row>
      <xdr:rowOff>303840</xdr:rowOff>
    </xdr:to>
    <xdr:sp macro="" textlink="">
      <xdr:nvSpPr>
        <xdr:cNvPr id="145" name="表號">
          <a:extLst>
            <a:ext uri="{FF2B5EF4-FFF2-40B4-BE49-F238E27FC236}">
              <a16:creationId xmlns:a16="http://schemas.microsoft.com/office/drawing/2014/main" id="{00000000-0008-0000-2600-000091000000}"/>
            </a:ext>
          </a:extLst>
        </xdr:cNvPr>
        <xdr:cNvSpPr/>
      </xdr:nvSpPr>
      <xdr:spPr>
        <a:xfrm>
          <a:off x="8337600" y="159120"/>
          <a:ext cx="7081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864360</xdr:colOff>
      <xdr:row>2</xdr:row>
      <xdr:rowOff>7560</xdr:rowOff>
    </xdr:from>
    <xdr:to>
      <xdr:col>7</xdr:col>
      <xdr:colOff>1323720</xdr:colOff>
      <xdr:row>2</xdr:row>
      <xdr:rowOff>158760</xdr:rowOff>
    </xdr:to>
    <xdr:sp macro="" textlink="">
      <xdr:nvSpPr>
        <xdr:cNvPr id="146" name="報表類別">
          <a:extLst>
            <a:ext uri="{FF2B5EF4-FFF2-40B4-BE49-F238E27FC236}">
              <a16:creationId xmlns:a16="http://schemas.microsoft.com/office/drawing/2014/main" id="{00000000-0008-0000-2600-000092000000}"/>
            </a:ext>
          </a:extLst>
        </xdr:cNvPr>
        <xdr:cNvSpPr/>
      </xdr:nvSpPr>
      <xdr:spPr>
        <a:xfrm>
          <a:off x="9036720" y="7560"/>
          <a:ext cx="186768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864360</xdr:colOff>
      <xdr:row>2</xdr:row>
      <xdr:rowOff>159120</xdr:rowOff>
    </xdr:from>
    <xdr:to>
      <xdr:col>7</xdr:col>
      <xdr:colOff>1323720</xdr:colOff>
      <xdr:row>2</xdr:row>
      <xdr:rowOff>303840</xdr:rowOff>
    </xdr:to>
    <xdr:sp macro="" textlink="">
      <xdr:nvSpPr>
        <xdr:cNvPr id="147" name="報表類別">
          <a:extLst>
            <a:ext uri="{FF2B5EF4-FFF2-40B4-BE49-F238E27FC236}">
              <a16:creationId xmlns:a16="http://schemas.microsoft.com/office/drawing/2014/main" id="{00000000-0008-0000-2600-000093000000}"/>
            </a:ext>
          </a:extLst>
        </xdr:cNvPr>
        <xdr:cNvSpPr/>
      </xdr:nvSpPr>
      <xdr:spPr>
        <a:xfrm>
          <a:off x="9036720" y="159120"/>
          <a:ext cx="186768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2522-14-09-03</a:t>
          </a:r>
        </a:p>
      </xdr:txBody>
    </xdr:sp>
    <xdr:clientData/>
  </xdr:twoCellAnchor>
  <xdr:twoCellAnchor editAs="absolute">
    <xdr:from>
      <xdr:col>0</xdr:col>
      <xdr:colOff>855720</xdr:colOff>
      <xdr:row>2</xdr:row>
      <xdr:rowOff>322920</xdr:rowOff>
    </xdr:from>
    <xdr:to>
      <xdr:col>6</xdr:col>
      <xdr:colOff>174240</xdr:colOff>
      <xdr:row>2</xdr:row>
      <xdr:rowOff>323280</xdr:rowOff>
    </xdr:to>
    <xdr:sp macro="" textlink="">
      <xdr:nvSpPr>
        <xdr:cNvPr id="148" name="Line 37">
          <a:extLst>
            <a:ext uri="{FF2B5EF4-FFF2-40B4-BE49-F238E27FC236}">
              <a16:creationId xmlns:a16="http://schemas.microsoft.com/office/drawing/2014/main" id="{00000000-0008-0000-2600-000094000000}"/>
            </a:ext>
          </a:extLst>
        </xdr:cNvPr>
        <xdr:cNvSpPr/>
      </xdr:nvSpPr>
      <xdr:spPr>
        <a:xfrm>
          <a:off x="855720" y="322920"/>
          <a:ext cx="74908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192600</xdr:colOff>
      <xdr:row>4</xdr:row>
      <xdr:rowOff>45000</xdr:rowOff>
    </xdr:from>
    <xdr:to>
      <xdr:col>7</xdr:col>
      <xdr:colOff>1333080</xdr:colOff>
      <xdr:row>5</xdr:row>
      <xdr:rowOff>7920</xdr:rowOff>
    </xdr:to>
    <xdr:sp macro="" textlink="">
      <xdr:nvSpPr>
        <xdr:cNvPr id="149" name="報表類別">
          <a:extLst>
            <a:ext uri="{FF2B5EF4-FFF2-40B4-BE49-F238E27FC236}">
              <a16:creationId xmlns:a16="http://schemas.microsoft.com/office/drawing/2014/main" id="{00000000-0008-0000-2600-000095000000}"/>
            </a:ext>
          </a:extLst>
        </xdr:cNvPr>
        <xdr:cNvSpPr/>
      </xdr:nvSpPr>
      <xdr:spPr>
        <a:xfrm>
          <a:off x="8364960" y="865800"/>
          <a:ext cx="2548800" cy="1764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266040</xdr:colOff>
      <xdr:row>13</xdr:row>
      <xdr:rowOff>206640</xdr:rowOff>
    </xdr:from>
    <xdr:to>
      <xdr:col>7</xdr:col>
      <xdr:colOff>891360</xdr:colOff>
      <xdr:row>14</xdr:row>
      <xdr:rowOff>97560</xdr:rowOff>
    </xdr:to>
    <xdr:sp macro="" textlink="">
      <xdr:nvSpPr>
        <xdr:cNvPr id="150" name="報表類別">
          <a:extLst>
            <a:ext uri="{FF2B5EF4-FFF2-40B4-BE49-F238E27FC236}">
              <a16:creationId xmlns:a16="http://schemas.microsoft.com/office/drawing/2014/main" id="{00000000-0008-0000-2600-000096000000}"/>
            </a:ext>
          </a:extLst>
        </xdr:cNvPr>
        <xdr:cNvSpPr/>
      </xdr:nvSpPr>
      <xdr:spPr>
        <a:xfrm>
          <a:off x="9846720" y="5068080"/>
          <a:ext cx="62532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827640</xdr:colOff>
      <xdr:row>13</xdr:row>
      <xdr:rowOff>206640</xdr:rowOff>
    </xdr:from>
    <xdr:to>
      <xdr:col>7</xdr:col>
      <xdr:colOff>155160</xdr:colOff>
      <xdr:row>14</xdr:row>
      <xdr:rowOff>129240</xdr:rowOff>
    </xdr:to>
    <xdr:sp macro="" textlink="">
      <xdr:nvSpPr>
        <xdr:cNvPr id="151" name="報表類別">
          <a:extLst>
            <a:ext uri="{FF2B5EF4-FFF2-40B4-BE49-F238E27FC236}">
              <a16:creationId xmlns:a16="http://schemas.microsoft.com/office/drawing/2014/main" id="{00000000-0008-0000-2600-000097000000}"/>
            </a:ext>
          </a:extLst>
        </xdr:cNvPr>
        <xdr:cNvSpPr/>
      </xdr:nvSpPr>
      <xdr:spPr>
        <a:xfrm>
          <a:off x="9000000" y="5068080"/>
          <a:ext cx="735840" cy="151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910080</xdr:colOff>
      <xdr:row>13</xdr:row>
      <xdr:rowOff>206640</xdr:rowOff>
    </xdr:from>
    <xdr:to>
      <xdr:col>7</xdr:col>
      <xdr:colOff>1259280</xdr:colOff>
      <xdr:row>14</xdr:row>
      <xdr:rowOff>97560</xdr:rowOff>
    </xdr:to>
    <xdr:sp macro="" textlink="">
      <xdr:nvSpPr>
        <xdr:cNvPr id="152" name="報表類別">
          <a:extLst>
            <a:ext uri="{FF2B5EF4-FFF2-40B4-BE49-F238E27FC236}">
              <a16:creationId xmlns:a16="http://schemas.microsoft.com/office/drawing/2014/main" id="{00000000-0008-0000-2600-000098000000}"/>
            </a:ext>
          </a:extLst>
        </xdr:cNvPr>
        <xdr:cNvSpPr/>
      </xdr:nvSpPr>
      <xdr:spPr>
        <a:xfrm>
          <a:off x="10490760" y="5068080"/>
          <a:ext cx="34920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83160</xdr:colOff>
      <xdr:row>2</xdr:row>
      <xdr:rowOff>159120</xdr:rowOff>
    </xdr:from>
    <xdr:to>
      <xdr:col>6</xdr:col>
      <xdr:colOff>63720</xdr:colOff>
      <xdr:row>2</xdr:row>
      <xdr:rowOff>303840</xdr:rowOff>
    </xdr:to>
    <xdr:sp macro="" textlink="">
      <xdr:nvSpPr>
        <xdr:cNvPr id="153" name="報表類別">
          <a:extLst>
            <a:ext uri="{FF2B5EF4-FFF2-40B4-BE49-F238E27FC236}">
              <a16:creationId xmlns:a16="http://schemas.microsoft.com/office/drawing/2014/main" id="{00000000-0008-0000-2600-000099000000}"/>
            </a:ext>
          </a:extLst>
        </xdr:cNvPr>
        <xdr:cNvSpPr/>
      </xdr:nvSpPr>
      <xdr:spPr>
        <a:xfrm>
          <a:off x="6846840" y="159120"/>
          <a:ext cx="138924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4" name="Text Box 70" hidden="1">
          <a:extLst>
            <a:ext uri="{FF2B5EF4-FFF2-40B4-BE49-F238E27FC236}">
              <a16:creationId xmlns:a16="http://schemas.microsoft.com/office/drawing/2014/main" id="{00000000-0008-0000-2600-00009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5" name="Text Box 71" hidden="1">
          <a:extLst>
            <a:ext uri="{FF2B5EF4-FFF2-40B4-BE49-F238E27FC236}">
              <a16:creationId xmlns:a16="http://schemas.microsoft.com/office/drawing/2014/main" id="{00000000-0008-0000-2600-00009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6" name="Text Box 72" hidden="1">
          <a:extLst>
            <a:ext uri="{FF2B5EF4-FFF2-40B4-BE49-F238E27FC236}">
              <a16:creationId xmlns:a16="http://schemas.microsoft.com/office/drawing/2014/main" id="{00000000-0008-0000-2600-00009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7" name="Text Box 73" hidden="1">
          <a:extLst>
            <a:ext uri="{FF2B5EF4-FFF2-40B4-BE49-F238E27FC236}">
              <a16:creationId xmlns:a16="http://schemas.microsoft.com/office/drawing/2014/main" id="{00000000-0008-0000-2600-00009D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58" name="Text Box 1" hidden="1">
          <a:extLst>
            <a:ext uri="{FF2B5EF4-FFF2-40B4-BE49-F238E27FC236}">
              <a16:creationId xmlns:a16="http://schemas.microsoft.com/office/drawing/2014/main" id="{00000000-0008-0000-2700-00009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9" name="Text Box 2" hidden="1">
          <a:extLst>
            <a:ext uri="{FF2B5EF4-FFF2-40B4-BE49-F238E27FC236}">
              <a16:creationId xmlns:a16="http://schemas.microsoft.com/office/drawing/2014/main" id="{00000000-0008-0000-2700-00009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0" name="Text Box 50" hidden="1">
          <a:extLst>
            <a:ext uri="{FF2B5EF4-FFF2-40B4-BE49-F238E27FC236}">
              <a16:creationId xmlns:a16="http://schemas.microsoft.com/office/drawing/2014/main" id="{00000000-0008-0000-2700-0000A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1" name="Text Box 51" hidden="1">
          <a:extLst>
            <a:ext uri="{FF2B5EF4-FFF2-40B4-BE49-F238E27FC236}">
              <a16:creationId xmlns:a16="http://schemas.microsoft.com/office/drawing/2014/main" id="{00000000-0008-0000-2700-0000A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0</xdr:rowOff>
    </xdr:from>
    <xdr:to>
      <xdr:col>0</xdr:col>
      <xdr:colOff>866160</xdr:colOff>
      <xdr:row>2</xdr:row>
      <xdr:rowOff>228240</xdr:rowOff>
    </xdr:to>
    <xdr:sp macro="" textlink="">
      <xdr:nvSpPr>
        <xdr:cNvPr id="162" name="報表類別">
          <a:extLst>
            <a:ext uri="{FF2B5EF4-FFF2-40B4-BE49-F238E27FC236}">
              <a16:creationId xmlns:a16="http://schemas.microsoft.com/office/drawing/2014/main" id="{00000000-0008-0000-2700-0000A2000000}"/>
            </a:ext>
          </a:extLst>
        </xdr:cNvPr>
        <xdr:cNvSpPr/>
      </xdr:nvSpPr>
      <xdr:spPr>
        <a:xfrm>
          <a:off x="0" y="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228600</xdr:rowOff>
    </xdr:from>
    <xdr:to>
      <xdr:col>0</xdr:col>
      <xdr:colOff>866160</xdr:colOff>
      <xdr:row>3</xdr:row>
      <xdr:rowOff>18720</xdr:rowOff>
    </xdr:to>
    <xdr:sp macro="" textlink="">
      <xdr:nvSpPr>
        <xdr:cNvPr id="163" name="報表週期">
          <a:extLst>
            <a:ext uri="{FF2B5EF4-FFF2-40B4-BE49-F238E27FC236}">
              <a16:creationId xmlns:a16="http://schemas.microsoft.com/office/drawing/2014/main" id="{00000000-0008-0000-2700-0000A3000000}"/>
            </a:ext>
          </a:extLst>
        </xdr:cNvPr>
        <xdr:cNvSpPr/>
      </xdr:nvSpPr>
      <xdr:spPr>
        <a:xfrm>
          <a:off x="0" y="22860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228600</xdr:rowOff>
    </xdr:from>
    <xdr:to>
      <xdr:col>5</xdr:col>
      <xdr:colOff>28800</xdr:colOff>
      <xdr:row>2</xdr:row>
      <xdr:rowOff>456840</xdr:rowOff>
    </xdr:to>
    <xdr:sp macro="" textlink="">
      <xdr:nvSpPr>
        <xdr:cNvPr id="164" name="報表類別">
          <a:extLst>
            <a:ext uri="{FF2B5EF4-FFF2-40B4-BE49-F238E27FC236}">
              <a16:creationId xmlns:a16="http://schemas.microsoft.com/office/drawing/2014/main" id="{00000000-0008-0000-2700-0000A4000000}"/>
            </a:ext>
          </a:extLst>
        </xdr:cNvPr>
        <xdr:cNvSpPr/>
      </xdr:nvSpPr>
      <xdr:spPr>
        <a:xfrm>
          <a:off x="884880" y="22860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0</xdr:rowOff>
    </xdr:from>
    <xdr:to>
      <xdr:col>6</xdr:col>
      <xdr:colOff>878040</xdr:colOff>
      <xdr:row>2</xdr:row>
      <xdr:rowOff>228240</xdr:rowOff>
    </xdr:to>
    <xdr:sp macro="" textlink="">
      <xdr:nvSpPr>
        <xdr:cNvPr id="165" name="編製機關">
          <a:extLst>
            <a:ext uri="{FF2B5EF4-FFF2-40B4-BE49-F238E27FC236}">
              <a16:creationId xmlns:a16="http://schemas.microsoft.com/office/drawing/2014/main" id="{00000000-0008-0000-2700-0000A5000000}"/>
            </a:ext>
          </a:extLst>
        </xdr:cNvPr>
        <xdr:cNvSpPr/>
      </xdr:nvSpPr>
      <xdr:spPr>
        <a:xfrm>
          <a:off x="8350200" y="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228600</xdr:rowOff>
    </xdr:from>
    <xdr:to>
      <xdr:col>6</xdr:col>
      <xdr:colOff>878040</xdr:colOff>
      <xdr:row>3</xdr:row>
      <xdr:rowOff>18720</xdr:rowOff>
    </xdr:to>
    <xdr:sp macro="" textlink="">
      <xdr:nvSpPr>
        <xdr:cNvPr id="166" name="表號">
          <a:extLst>
            <a:ext uri="{FF2B5EF4-FFF2-40B4-BE49-F238E27FC236}">
              <a16:creationId xmlns:a16="http://schemas.microsoft.com/office/drawing/2014/main" id="{00000000-0008-0000-2700-0000A6000000}"/>
            </a:ext>
          </a:extLst>
        </xdr:cNvPr>
        <xdr:cNvSpPr/>
      </xdr:nvSpPr>
      <xdr:spPr>
        <a:xfrm>
          <a:off x="8350200" y="22860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0</xdr:rowOff>
    </xdr:from>
    <xdr:to>
      <xdr:col>7</xdr:col>
      <xdr:colOff>1340640</xdr:colOff>
      <xdr:row>2</xdr:row>
      <xdr:rowOff>228240</xdr:rowOff>
    </xdr:to>
    <xdr:sp macro="" textlink="">
      <xdr:nvSpPr>
        <xdr:cNvPr id="167" name="報表類別">
          <a:extLst>
            <a:ext uri="{FF2B5EF4-FFF2-40B4-BE49-F238E27FC236}">
              <a16:creationId xmlns:a16="http://schemas.microsoft.com/office/drawing/2014/main" id="{00000000-0008-0000-2700-0000A7000000}"/>
            </a:ext>
          </a:extLst>
        </xdr:cNvPr>
        <xdr:cNvSpPr/>
      </xdr:nvSpPr>
      <xdr:spPr>
        <a:xfrm>
          <a:off x="9050760" y="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228600</xdr:rowOff>
    </xdr:from>
    <xdr:to>
      <xdr:col>7</xdr:col>
      <xdr:colOff>1340640</xdr:colOff>
      <xdr:row>3</xdr:row>
      <xdr:rowOff>18720</xdr:rowOff>
    </xdr:to>
    <xdr:sp macro="" textlink="">
      <xdr:nvSpPr>
        <xdr:cNvPr id="168" name="報表類別">
          <a:extLst>
            <a:ext uri="{FF2B5EF4-FFF2-40B4-BE49-F238E27FC236}">
              <a16:creationId xmlns:a16="http://schemas.microsoft.com/office/drawing/2014/main" id="{00000000-0008-0000-2700-0000A8000000}"/>
            </a:ext>
          </a:extLst>
        </xdr:cNvPr>
        <xdr:cNvSpPr/>
      </xdr:nvSpPr>
      <xdr:spPr>
        <a:xfrm>
          <a:off x="9050760" y="22860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2522-14-10-03</a:t>
          </a:r>
        </a:p>
      </xdr:txBody>
    </xdr:sp>
    <xdr:clientData/>
  </xdr:twoCellAnchor>
  <xdr:twoCellAnchor editAs="absolute">
    <xdr:from>
      <xdr:col>0</xdr:col>
      <xdr:colOff>856800</xdr:colOff>
      <xdr:row>3</xdr:row>
      <xdr:rowOff>19080</xdr:rowOff>
    </xdr:from>
    <xdr:to>
      <xdr:col>6</xdr:col>
      <xdr:colOff>186840</xdr:colOff>
      <xdr:row>3</xdr:row>
      <xdr:rowOff>19440</xdr:rowOff>
    </xdr:to>
    <xdr:sp macro="" textlink="">
      <xdr:nvSpPr>
        <xdr:cNvPr id="169" name="Line 37">
          <a:extLst>
            <a:ext uri="{FF2B5EF4-FFF2-40B4-BE49-F238E27FC236}">
              <a16:creationId xmlns:a16="http://schemas.microsoft.com/office/drawing/2014/main" id="{00000000-0008-0000-2700-0000A9000000}"/>
            </a:ext>
          </a:extLst>
        </xdr:cNvPr>
        <xdr:cNvSpPr/>
      </xdr:nvSpPr>
      <xdr:spPr>
        <a:xfrm>
          <a:off x="856800" y="47628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95040</xdr:colOff>
      <xdr:row>4</xdr:row>
      <xdr:rowOff>78840</xdr:rowOff>
    </xdr:from>
    <xdr:to>
      <xdr:col>7</xdr:col>
      <xdr:colOff>1239480</xdr:colOff>
      <xdr:row>5</xdr:row>
      <xdr:rowOff>15840</xdr:rowOff>
    </xdr:to>
    <xdr:sp macro="" textlink="">
      <xdr:nvSpPr>
        <xdr:cNvPr id="170" name="報表類別">
          <a:extLst>
            <a:ext uri="{FF2B5EF4-FFF2-40B4-BE49-F238E27FC236}">
              <a16:creationId xmlns:a16="http://schemas.microsoft.com/office/drawing/2014/main" id="{00000000-0008-0000-2700-0000AA000000}"/>
            </a:ext>
          </a:extLst>
        </xdr:cNvPr>
        <xdr:cNvSpPr/>
      </xdr:nvSpPr>
      <xdr:spPr>
        <a:xfrm>
          <a:off x="8267400" y="924480"/>
          <a:ext cx="2552760" cy="1807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13</xdr:row>
      <xdr:rowOff>39960</xdr:rowOff>
    </xdr:from>
    <xdr:to>
      <xdr:col>7</xdr:col>
      <xdr:colOff>907560</xdr:colOff>
      <xdr:row>13</xdr:row>
      <xdr:rowOff>220680</xdr:rowOff>
    </xdr:to>
    <xdr:sp macro="" textlink="">
      <xdr:nvSpPr>
        <xdr:cNvPr id="171" name="報表類別">
          <a:extLst>
            <a:ext uri="{FF2B5EF4-FFF2-40B4-BE49-F238E27FC236}">
              <a16:creationId xmlns:a16="http://schemas.microsoft.com/office/drawing/2014/main" id="{00000000-0008-0000-2700-0000AB000000}"/>
            </a:ext>
          </a:extLst>
        </xdr:cNvPr>
        <xdr:cNvSpPr/>
      </xdr:nvSpPr>
      <xdr:spPr>
        <a:xfrm>
          <a:off x="9861840" y="764460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13</xdr:row>
      <xdr:rowOff>39960</xdr:rowOff>
    </xdr:from>
    <xdr:to>
      <xdr:col>7</xdr:col>
      <xdr:colOff>1276200</xdr:colOff>
      <xdr:row>13</xdr:row>
      <xdr:rowOff>220680</xdr:rowOff>
    </xdr:to>
    <xdr:sp macro="" textlink="">
      <xdr:nvSpPr>
        <xdr:cNvPr id="172" name="報表類別">
          <a:extLst>
            <a:ext uri="{FF2B5EF4-FFF2-40B4-BE49-F238E27FC236}">
              <a16:creationId xmlns:a16="http://schemas.microsoft.com/office/drawing/2014/main" id="{00000000-0008-0000-2700-0000AC000000}"/>
            </a:ext>
          </a:extLst>
        </xdr:cNvPr>
        <xdr:cNvSpPr/>
      </xdr:nvSpPr>
      <xdr:spPr>
        <a:xfrm>
          <a:off x="10506960" y="764460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228600</xdr:rowOff>
    </xdr:from>
    <xdr:to>
      <xdr:col>6</xdr:col>
      <xdr:colOff>76320</xdr:colOff>
      <xdr:row>2</xdr:row>
      <xdr:rowOff>456840</xdr:rowOff>
    </xdr:to>
    <xdr:sp macro="" textlink="">
      <xdr:nvSpPr>
        <xdr:cNvPr id="173" name="報表類別">
          <a:extLst>
            <a:ext uri="{FF2B5EF4-FFF2-40B4-BE49-F238E27FC236}">
              <a16:creationId xmlns:a16="http://schemas.microsoft.com/office/drawing/2014/main" id="{00000000-0008-0000-2700-0000AD000000}"/>
            </a:ext>
          </a:extLst>
        </xdr:cNvPr>
        <xdr:cNvSpPr/>
      </xdr:nvSpPr>
      <xdr:spPr>
        <a:xfrm>
          <a:off x="6857280" y="22860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4" name="Text Box 70" hidden="1">
          <a:extLst>
            <a:ext uri="{FF2B5EF4-FFF2-40B4-BE49-F238E27FC236}">
              <a16:creationId xmlns:a16="http://schemas.microsoft.com/office/drawing/2014/main" id="{00000000-0008-0000-2700-0000A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5" name="Text Box 71" hidden="1">
          <a:extLst>
            <a:ext uri="{FF2B5EF4-FFF2-40B4-BE49-F238E27FC236}">
              <a16:creationId xmlns:a16="http://schemas.microsoft.com/office/drawing/2014/main" id="{00000000-0008-0000-2700-0000A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6" name="Text Box 72" hidden="1">
          <a:extLst>
            <a:ext uri="{FF2B5EF4-FFF2-40B4-BE49-F238E27FC236}">
              <a16:creationId xmlns:a16="http://schemas.microsoft.com/office/drawing/2014/main" id="{00000000-0008-0000-2700-0000B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7" name="Text Box 73" hidden="1">
          <a:extLst>
            <a:ext uri="{FF2B5EF4-FFF2-40B4-BE49-F238E27FC236}">
              <a16:creationId xmlns:a16="http://schemas.microsoft.com/office/drawing/2014/main" id="{00000000-0008-0000-2700-0000B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6" name="Text Box 1">
          <a:extLst>
            <a:ext uri="{FF2B5EF4-FFF2-40B4-BE49-F238E27FC236}">
              <a16:creationId xmlns:a16="http://schemas.microsoft.com/office/drawing/2014/main" id="{9968E904-3E10-4C59-A4BC-26BF1FF2A9A0}"/>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 name="Text Box 2">
          <a:extLst>
            <a:ext uri="{FF2B5EF4-FFF2-40B4-BE49-F238E27FC236}">
              <a16:creationId xmlns:a16="http://schemas.microsoft.com/office/drawing/2014/main" id="{86464E98-5BED-4B8D-80DB-9FB396DE269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3">
          <a:extLst>
            <a:ext uri="{FF2B5EF4-FFF2-40B4-BE49-F238E27FC236}">
              <a16:creationId xmlns:a16="http://schemas.microsoft.com/office/drawing/2014/main" id="{C201ABF7-0067-4A35-B0B2-EE979460717F}"/>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4">
          <a:extLst>
            <a:ext uri="{FF2B5EF4-FFF2-40B4-BE49-F238E27FC236}">
              <a16:creationId xmlns:a16="http://schemas.microsoft.com/office/drawing/2014/main" id="{EB392298-ED96-4A3E-939B-422A25C9CF46}"/>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70651B7-9750-48EF-A7ED-B64D8D5C79B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6096AE6-2A40-423A-AA99-57A8D5B7209B}"/>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18519CD-F64E-48B0-A6C0-C0787A7E9DF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E198BC1-F83A-445E-B770-5E9D7D6D3C8F}"/>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A233DA3-B27C-46ED-8DB2-8847AE463EC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6" name="Text Box 1">
          <a:extLst>
            <a:ext uri="{FF2B5EF4-FFF2-40B4-BE49-F238E27FC236}">
              <a16:creationId xmlns:a16="http://schemas.microsoft.com/office/drawing/2014/main" id="{F36C9810-E803-4880-87A7-B17DE7A4EDF1}"/>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720725</xdr:colOff>
      <xdr:row>3</xdr:row>
      <xdr:rowOff>0</xdr:rowOff>
    </xdr:from>
    <xdr:ext cx="850662" cy="223308"/>
    <xdr:sp macro="" textlink="">
      <xdr:nvSpPr>
        <xdr:cNvPr id="2" name="Text Box 1">
          <a:extLst>
            <a:ext uri="{FF2B5EF4-FFF2-40B4-BE49-F238E27FC236}">
              <a16:creationId xmlns:a16="http://schemas.microsoft.com/office/drawing/2014/main" id="{373D2D93-DC01-42EB-A902-01F09C56CD92}"/>
            </a:ext>
          </a:extLst>
        </xdr:cNvPr>
        <xdr:cNvSpPr txBox="1">
          <a:spLocks noChangeArrowheads="1"/>
        </xdr:cNvSpPr>
      </xdr:nvSpPr>
      <xdr:spPr bwMode="auto">
        <a:xfrm>
          <a:off x="8348345" y="1295400"/>
          <a:ext cx="850662" cy="223308"/>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650875</xdr:colOff>
      <xdr:row>3</xdr:row>
      <xdr:rowOff>14605</xdr:rowOff>
    </xdr:from>
    <xdr:ext cx="851007" cy="222460"/>
    <xdr:sp macro="" textlink="">
      <xdr:nvSpPr>
        <xdr:cNvPr id="2" name="Text Box 1">
          <a:extLst>
            <a:ext uri="{FF2B5EF4-FFF2-40B4-BE49-F238E27FC236}">
              <a16:creationId xmlns:a16="http://schemas.microsoft.com/office/drawing/2014/main" id="{8F42C0D0-CE10-452A-9314-D7937D5A015F}"/>
            </a:ext>
          </a:extLst>
        </xdr:cNvPr>
        <xdr:cNvSpPr txBox="1">
          <a:spLocks noChangeArrowheads="1"/>
        </xdr:cNvSpPr>
      </xdr:nvSpPr>
      <xdr:spPr bwMode="auto">
        <a:xfrm>
          <a:off x="8278495" y="1332865"/>
          <a:ext cx="851007" cy="222460"/>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3852603A-F099-4D7A-B5E2-9FBD7E786E1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E2384BA-CB5B-4192-9D5B-86C8E4E2EE33}"/>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121C579-2422-4139-8D3B-114DA698ADD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55B802F-9D26-435E-AEFA-10E084B1FBB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6543A346-01D3-402D-B9CD-42ABE9D8AB7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536C8D1-FBAF-4DA0-874C-E13C0098F19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9456B595-6B50-4550-9F74-B17A3B3F49D7}"/>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F9B7668-9432-407B-AD58-8C25E4C0CCEE}"/>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25B198C-E909-4437-A0E1-95127FBCB4F3}"/>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4E092D2-A571-40D8-9EE0-6DF806C62A2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40D0DCE1-F50E-4602-AFEE-994A727E001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82C9978F-5819-450D-B0C1-B9CDFAD808C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352ACB9D-E246-43E4-9DAC-113787405DC4}"/>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oneCellAnchor>
    <xdr:from>
      <xdr:col>6</xdr:col>
      <xdr:colOff>796925</xdr:colOff>
      <xdr:row>3</xdr:row>
      <xdr:rowOff>0</xdr:rowOff>
    </xdr:from>
    <xdr:ext cx="787908" cy="218521"/>
    <xdr:sp macro="" textlink="">
      <xdr:nvSpPr>
        <xdr:cNvPr id="3" name="Text Box 1">
          <a:extLst>
            <a:ext uri="{FF2B5EF4-FFF2-40B4-BE49-F238E27FC236}">
              <a16:creationId xmlns:a16="http://schemas.microsoft.com/office/drawing/2014/main" id="{59F72914-1D81-4AE8-8D6F-F5D7A02C2215}"/>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210185</xdr:colOff>
      <xdr:row>3</xdr:row>
      <xdr:rowOff>47625</xdr:rowOff>
    </xdr:from>
    <xdr:ext cx="831791" cy="218521"/>
    <xdr:sp macro="" textlink="">
      <xdr:nvSpPr>
        <xdr:cNvPr id="2" name="Text Box 1">
          <a:extLst>
            <a:ext uri="{FF2B5EF4-FFF2-40B4-BE49-F238E27FC236}">
              <a16:creationId xmlns:a16="http://schemas.microsoft.com/office/drawing/2014/main" id="{2FC0FEAB-F1B9-4ADF-AE43-26388B251112}"/>
            </a:ext>
          </a:extLst>
        </xdr:cNvPr>
        <xdr:cNvSpPr txBox="1">
          <a:spLocks noChangeArrowheads="1"/>
        </xdr:cNvSpPr>
      </xdr:nvSpPr>
      <xdr:spPr bwMode="auto">
        <a:xfrm>
          <a:off x="8622665" y="1343025"/>
          <a:ext cx="831791"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xdr:col>
      <xdr:colOff>661035</xdr:colOff>
      <xdr:row>3</xdr:row>
      <xdr:rowOff>20955</xdr:rowOff>
    </xdr:from>
    <xdr:ext cx="788439" cy="226325"/>
    <xdr:sp macro="" textlink="">
      <xdr:nvSpPr>
        <xdr:cNvPr id="2" name="Text Box 1">
          <a:extLst>
            <a:ext uri="{FF2B5EF4-FFF2-40B4-BE49-F238E27FC236}">
              <a16:creationId xmlns:a16="http://schemas.microsoft.com/office/drawing/2014/main" id="{A0A90558-4560-4ACD-8DD5-189A0240093B}"/>
            </a:ext>
          </a:extLst>
        </xdr:cNvPr>
        <xdr:cNvSpPr txBox="1">
          <a:spLocks noChangeArrowheads="1"/>
        </xdr:cNvSpPr>
      </xdr:nvSpPr>
      <xdr:spPr bwMode="auto">
        <a:xfrm>
          <a:off x="8288655" y="1339215"/>
          <a:ext cx="788439"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a:extLst>
            <a:ext uri="{FF2B5EF4-FFF2-40B4-BE49-F238E27FC236}">
              <a16:creationId xmlns:a16="http://schemas.microsoft.com/office/drawing/2014/main" id="{1C8AB6AC-339C-414B-845C-7EE9191FF27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a:extLst>
            <a:ext uri="{FF2B5EF4-FFF2-40B4-BE49-F238E27FC236}">
              <a16:creationId xmlns:a16="http://schemas.microsoft.com/office/drawing/2014/main" id="{E0A083F6-5EB0-4990-B4A3-F2AB8613146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4" name="Text Box 3">
          <a:extLst>
            <a:ext uri="{FF2B5EF4-FFF2-40B4-BE49-F238E27FC236}">
              <a16:creationId xmlns:a16="http://schemas.microsoft.com/office/drawing/2014/main" id="{8CC6F602-AA5B-4FCF-B88A-92F8662FA2E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5" name="Text Box 4">
          <a:extLst>
            <a:ext uri="{FF2B5EF4-FFF2-40B4-BE49-F238E27FC236}">
              <a16:creationId xmlns:a16="http://schemas.microsoft.com/office/drawing/2014/main" id="{6B6825C3-E03A-4E17-9984-708DE8330724}"/>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407035</xdr:colOff>
      <xdr:row>2</xdr:row>
      <xdr:rowOff>55245</xdr:rowOff>
    </xdr:from>
    <xdr:ext cx="787908" cy="218521"/>
    <xdr:sp macro="" textlink="">
      <xdr:nvSpPr>
        <xdr:cNvPr id="6" name="Text Box 1">
          <a:extLst>
            <a:ext uri="{FF2B5EF4-FFF2-40B4-BE49-F238E27FC236}">
              <a16:creationId xmlns:a16="http://schemas.microsoft.com/office/drawing/2014/main" id="{249D70B4-E360-491F-ABE1-15F78937DEDC}"/>
            </a:ext>
          </a:extLst>
        </xdr:cNvPr>
        <xdr:cNvSpPr txBox="1">
          <a:spLocks noChangeArrowheads="1"/>
        </xdr:cNvSpPr>
      </xdr:nvSpPr>
      <xdr:spPr bwMode="auto">
        <a:xfrm>
          <a:off x="8248015" y="144970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C1CA4406-1371-4633-ABD7-BD7B974B2ACF}"/>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14FED33-7DD5-4438-B231-FBD22EFAB46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4B84A88-6202-4DF2-B8AF-E60867903926}"/>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024B3199-76D2-4CD1-9011-FD80AB81014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1162050</xdr:colOff>
      <xdr:row>2</xdr:row>
      <xdr:rowOff>308610</xdr:rowOff>
    </xdr:from>
    <xdr:ext cx="781597" cy="226325"/>
    <xdr:sp macro="" textlink="">
      <xdr:nvSpPr>
        <xdr:cNvPr id="6" name="Text Box 1">
          <a:extLst>
            <a:ext uri="{FF2B5EF4-FFF2-40B4-BE49-F238E27FC236}">
              <a16:creationId xmlns:a16="http://schemas.microsoft.com/office/drawing/2014/main" id="{A9CE10BE-C791-4356-8339-7738C3D1D745}"/>
            </a:ext>
          </a:extLst>
        </xdr:cNvPr>
        <xdr:cNvSpPr txBox="1">
          <a:spLocks noChangeArrowheads="1"/>
        </xdr:cNvSpPr>
      </xdr:nvSpPr>
      <xdr:spPr bwMode="auto">
        <a:xfrm>
          <a:off x="8652510" y="826770"/>
          <a:ext cx="781597"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122953B-DAD5-47BA-AEBE-E5E82AEE744F}"/>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861BE43-D775-403E-94CF-6DC247D2815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5569496-6F21-4C73-8521-02AADC5B39C1}"/>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FACDF275-7B04-4FD3-9877-DFD60D12FC1E}"/>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1188720</xdr:colOff>
      <xdr:row>2</xdr:row>
      <xdr:rowOff>269240</xdr:rowOff>
    </xdr:from>
    <xdr:ext cx="810559" cy="218521"/>
    <xdr:sp macro="" textlink="">
      <xdr:nvSpPr>
        <xdr:cNvPr id="6" name="Text Box 1">
          <a:extLst>
            <a:ext uri="{FF2B5EF4-FFF2-40B4-BE49-F238E27FC236}">
              <a16:creationId xmlns:a16="http://schemas.microsoft.com/office/drawing/2014/main" id="{393C14EA-DDEC-4F29-99C4-C9C3DD485547}"/>
            </a:ext>
          </a:extLst>
        </xdr:cNvPr>
        <xdr:cNvSpPr txBox="1">
          <a:spLocks noChangeArrowheads="1"/>
        </xdr:cNvSpPr>
      </xdr:nvSpPr>
      <xdr:spPr bwMode="auto">
        <a:xfrm>
          <a:off x="8808720" y="787400"/>
          <a:ext cx="810559"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xdr:col>
      <xdr:colOff>192294</xdr:colOff>
      <xdr:row>3</xdr:row>
      <xdr:rowOff>24848</xdr:rowOff>
    </xdr:from>
    <xdr:ext cx="787908" cy="218521"/>
    <xdr:sp macro="" textlink="">
      <xdr:nvSpPr>
        <xdr:cNvPr id="2" name="Text Box 1">
          <a:extLst>
            <a:ext uri="{FF2B5EF4-FFF2-40B4-BE49-F238E27FC236}">
              <a16:creationId xmlns:a16="http://schemas.microsoft.com/office/drawing/2014/main" id="{1757C8B7-D7E9-4E88-8B3B-5104BFFE3E44}"/>
            </a:ext>
          </a:extLst>
        </xdr:cNvPr>
        <xdr:cNvSpPr txBox="1">
          <a:spLocks noChangeArrowheads="1"/>
        </xdr:cNvSpPr>
      </xdr:nvSpPr>
      <xdr:spPr bwMode="auto">
        <a:xfrm>
          <a:off x="6166374" y="1030688"/>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7</xdr:col>
      <xdr:colOff>168275</xdr:colOff>
      <xdr:row>3</xdr:row>
      <xdr:rowOff>47625</xdr:rowOff>
    </xdr:from>
    <xdr:ext cx="787908" cy="218521"/>
    <xdr:sp macro="" textlink="">
      <xdr:nvSpPr>
        <xdr:cNvPr id="2" name="Text Box 1">
          <a:extLst>
            <a:ext uri="{FF2B5EF4-FFF2-40B4-BE49-F238E27FC236}">
              <a16:creationId xmlns:a16="http://schemas.microsoft.com/office/drawing/2014/main" id="{1479A62E-69F6-4E7E-80E1-55D778DDE701}"/>
            </a:ext>
          </a:extLst>
        </xdr:cNvPr>
        <xdr:cNvSpPr txBox="1">
          <a:spLocks noChangeArrowheads="1"/>
        </xdr:cNvSpPr>
      </xdr:nvSpPr>
      <xdr:spPr bwMode="auto">
        <a:xfrm>
          <a:off x="6142355" y="105346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111125</xdr:colOff>
      <xdr:row>2</xdr:row>
      <xdr:rowOff>19050</xdr:rowOff>
    </xdr:from>
    <xdr:ext cx="787908" cy="218521"/>
    <xdr:sp macro="" textlink="">
      <xdr:nvSpPr>
        <xdr:cNvPr id="2" name="Text Box 1">
          <a:extLst>
            <a:ext uri="{FF2B5EF4-FFF2-40B4-BE49-F238E27FC236}">
              <a16:creationId xmlns:a16="http://schemas.microsoft.com/office/drawing/2014/main" id="{70790292-46EB-4839-A3FC-44829B1C7FDC}"/>
            </a:ext>
          </a:extLst>
        </xdr:cNvPr>
        <xdr:cNvSpPr txBox="1">
          <a:spLocks noChangeArrowheads="1"/>
        </xdr:cNvSpPr>
      </xdr:nvSpPr>
      <xdr:spPr bwMode="auto">
        <a:xfrm>
          <a:off x="6085205" y="102489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20</xdr:col>
      <xdr:colOff>461160</xdr:colOff>
      <xdr:row>0</xdr:row>
      <xdr:rowOff>0</xdr:rowOff>
    </xdr:from>
    <xdr:to>
      <xdr:col>28</xdr:col>
      <xdr:colOff>29880</xdr:colOff>
      <xdr:row>2</xdr:row>
      <xdr:rowOff>10080</xdr:rowOff>
    </xdr:to>
    <xdr:sp macro="" textlink="">
      <xdr:nvSpPr>
        <xdr:cNvPr id="178" name="Rectangle 2">
          <a:extLst>
            <a:ext uri="{FF2B5EF4-FFF2-40B4-BE49-F238E27FC236}">
              <a16:creationId xmlns:a16="http://schemas.microsoft.com/office/drawing/2014/main" id="{00000000-0008-0000-2800-0000B2000000}"/>
            </a:ext>
          </a:extLst>
        </xdr:cNvPr>
        <xdr:cNvSpPr/>
      </xdr:nvSpPr>
      <xdr:spPr>
        <a:xfrm>
          <a:off x="10860480" y="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臺東縣成功鎮公所</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oneCell">
    <xdr:from>
      <xdr:col>20</xdr:col>
      <xdr:colOff>456120</xdr:colOff>
      <xdr:row>0</xdr:row>
      <xdr:rowOff>197280</xdr:rowOff>
    </xdr:from>
    <xdr:to>
      <xdr:col>28</xdr:col>
      <xdr:colOff>24840</xdr:colOff>
      <xdr:row>2</xdr:row>
      <xdr:rowOff>207360</xdr:rowOff>
    </xdr:to>
    <xdr:sp macro="" textlink="">
      <xdr:nvSpPr>
        <xdr:cNvPr id="179" name="Rectangle 2">
          <a:extLst>
            <a:ext uri="{FF2B5EF4-FFF2-40B4-BE49-F238E27FC236}">
              <a16:creationId xmlns:a16="http://schemas.microsoft.com/office/drawing/2014/main" id="{00000000-0008-0000-2800-0000B3000000}"/>
            </a:ext>
          </a:extLst>
        </xdr:cNvPr>
        <xdr:cNvSpPr/>
      </xdr:nvSpPr>
      <xdr:spPr>
        <a:xfrm>
          <a:off x="10855440" y="19728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Times New Roman"/>
              <a:ea typeface="標楷體"/>
            </a:rPr>
            <a:t>10730-04-07-3</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xdr:from>
      <xdr:col>20</xdr:col>
      <xdr:colOff>468000</xdr:colOff>
      <xdr:row>0</xdr:row>
      <xdr:rowOff>219240</xdr:rowOff>
    </xdr:from>
    <xdr:to>
      <xdr:col>27</xdr:col>
      <xdr:colOff>500040</xdr:colOff>
      <xdr:row>0</xdr:row>
      <xdr:rowOff>219240</xdr:rowOff>
    </xdr:to>
    <xdr:sp macro="" textlink="">
      <xdr:nvSpPr>
        <xdr:cNvPr id="180" name="Line 3">
          <a:extLst>
            <a:ext uri="{FF2B5EF4-FFF2-40B4-BE49-F238E27FC236}">
              <a16:creationId xmlns:a16="http://schemas.microsoft.com/office/drawing/2014/main" id="{00000000-0008-0000-2800-0000B4000000}"/>
            </a:ext>
          </a:extLst>
        </xdr:cNvPr>
        <xdr:cNvSpPr/>
      </xdr:nvSpPr>
      <xdr:spPr>
        <a:xfrm>
          <a:off x="10867320" y="219240"/>
          <a:ext cx="36547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4320</xdr:colOff>
      <xdr:row>0</xdr:row>
      <xdr:rowOff>12240</xdr:rowOff>
    </xdr:from>
    <xdr:to>
      <xdr:col>28</xdr:col>
      <xdr:colOff>4320</xdr:colOff>
      <xdr:row>1</xdr:row>
      <xdr:rowOff>204840</xdr:rowOff>
    </xdr:to>
    <xdr:sp macro="" textlink="">
      <xdr:nvSpPr>
        <xdr:cNvPr id="181" name="Line 4">
          <a:extLst>
            <a:ext uri="{FF2B5EF4-FFF2-40B4-BE49-F238E27FC236}">
              <a16:creationId xmlns:a16="http://schemas.microsoft.com/office/drawing/2014/main" id="{00000000-0008-0000-2800-0000B5000000}"/>
            </a:ext>
          </a:extLst>
        </xdr:cNvPr>
        <xdr:cNvSpPr/>
      </xdr:nvSpPr>
      <xdr:spPr>
        <a:xfrm>
          <a:off x="14543640" y="12240"/>
          <a:ext cx="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468000</xdr:colOff>
      <xdr:row>0</xdr:row>
      <xdr:rowOff>21600</xdr:rowOff>
    </xdr:from>
    <xdr:to>
      <xdr:col>28</xdr:col>
      <xdr:colOff>4320</xdr:colOff>
      <xdr:row>0</xdr:row>
      <xdr:rowOff>21600</xdr:rowOff>
    </xdr:to>
    <xdr:sp macro="" textlink="">
      <xdr:nvSpPr>
        <xdr:cNvPr id="182" name="Line 5">
          <a:extLst>
            <a:ext uri="{FF2B5EF4-FFF2-40B4-BE49-F238E27FC236}">
              <a16:creationId xmlns:a16="http://schemas.microsoft.com/office/drawing/2014/main" id="{00000000-0008-0000-2800-0000B6000000}"/>
            </a:ext>
          </a:extLst>
        </xdr:cNvPr>
        <xdr:cNvSpPr/>
      </xdr:nvSpPr>
      <xdr:spPr>
        <a:xfrm>
          <a:off x="10867320" y="21600"/>
          <a:ext cx="36763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477720</xdr:colOff>
      <xdr:row>0</xdr:row>
      <xdr:rowOff>12240</xdr:rowOff>
    </xdr:from>
    <xdr:to>
      <xdr:col>20</xdr:col>
      <xdr:colOff>477720</xdr:colOff>
      <xdr:row>1</xdr:row>
      <xdr:rowOff>214200</xdr:rowOff>
    </xdr:to>
    <xdr:sp macro="" textlink="">
      <xdr:nvSpPr>
        <xdr:cNvPr id="183" name="Line 7">
          <a:extLst>
            <a:ext uri="{FF2B5EF4-FFF2-40B4-BE49-F238E27FC236}">
              <a16:creationId xmlns:a16="http://schemas.microsoft.com/office/drawing/2014/main" id="{00000000-0008-0000-2800-0000B7000000}"/>
            </a:ext>
          </a:extLst>
        </xdr:cNvPr>
        <xdr:cNvSpPr/>
      </xdr:nvSpPr>
      <xdr:spPr>
        <a:xfrm>
          <a:off x="10877040" y="1224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0</xdr:colOff>
      <xdr:row>0</xdr:row>
      <xdr:rowOff>0</xdr:rowOff>
    </xdr:from>
    <xdr:to>
      <xdr:col>23</xdr:col>
      <xdr:colOff>0</xdr:colOff>
      <xdr:row>1</xdr:row>
      <xdr:rowOff>201960</xdr:rowOff>
    </xdr:to>
    <xdr:sp macro="" textlink="">
      <xdr:nvSpPr>
        <xdr:cNvPr id="184" name="Line 6">
          <a:extLst>
            <a:ext uri="{FF2B5EF4-FFF2-40B4-BE49-F238E27FC236}">
              <a16:creationId xmlns:a16="http://schemas.microsoft.com/office/drawing/2014/main" id="{00000000-0008-0000-2800-0000B8000000}"/>
            </a:ext>
          </a:extLst>
        </xdr:cNvPr>
        <xdr:cNvSpPr/>
      </xdr:nvSpPr>
      <xdr:spPr>
        <a:xfrm>
          <a:off x="11951640" y="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59327</xdr:colOff>
      <xdr:row>2</xdr:row>
      <xdr:rowOff>49258</xdr:rowOff>
    </xdr:to>
    <xdr:grpSp>
      <xdr:nvGrpSpPr>
        <xdr:cNvPr id="2" name="Group 1">
          <a:extLst>
            <a:ext uri="{FF2B5EF4-FFF2-40B4-BE49-F238E27FC236}">
              <a16:creationId xmlns:a16="http://schemas.microsoft.com/office/drawing/2014/main" id="{7E4EA72B-7FDD-4086-B71B-5ECC3C2F9DF3}"/>
            </a:ext>
          </a:extLst>
        </xdr:cNvPr>
        <xdr:cNvGrpSpPr>
          <a:grpSpLocks/>
        </xdr:cNvGrpSpPr>
      </xdr:nvGrpSpPr>
      <xdr:grpSpPr bwMode="auto">
        <a:xfrm>
          <a:off x="12550635" y="14968"/>
          <a:ext cx="3586892" cy="461010"/>
          <a:chOff x="48" y="86"/>
          <a:chExt cx="384" cy="48"/>
        </a:xfrm>
      </xdr:grpSpPr>
      <xdr:sp macro="" textlink="">
        <xdr:nvSpPr>
          <xdr:cNvPr id="3" name="Rectangle 2">
            <a:extLst>
              <a:ext uri="{FF2B5EF4-FFF2-40B4-BE49-F238E27FC236}">
                <a16:creationId xmlns:a16="http://schemas.microsoft.com/office/drawing/2014/main" id="{0DFDA467-0064-D233-E840-72970968C273}"/>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臺東縣成功鎮公所社會課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93019FFE-C75A-0D9D-F9A8-1D3C32A17073}"/>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BFCF1E29-A840-8331-6025-8868DA67EA7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B1D96CD4-BE89-C9BA-ECBD-65B05D72C23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0D6400E-6C23-04C5-0E4C-A3B8B6D9304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71007364-045A-8867-3DBF-E6167FBDEA5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18</xdr:col>
      <xdr:colOff>317520</xdr:colOff>
      <xdr:row>0</xdr:row>
      <xdr:rowOff>0</xdr:rowOff>
    </xdr:from>
    <xdr:to>
      <xdr:col>23</xdr:col>
      <xdr:colOff>555120</xdr:colOff>
      <xdr:row>1</xdr:row>
      <xdr:rowOff>228240</xdr:rowOff>
    </xdr:to>
    <xdr:sp macro="" textlink="">
      <xdr:nvSpPr>
        <xdr:cNvPr id="185" name="Rectangle 34">
          <a:extLst>
            <a:ext uri="{FF2B5EF4-FFF2-40B4-BE49-F238E27FC236}">
              <a16:creationId xmlns:a16="http://schemas.microsoft.com/office/drawing/2014/main" id="{00000000-0008-0000-2900-0000B9000000}"/>
            </a:ext>
          </a:extLst>
        </xdr:cNvPr>
        <xdr:cNvSpPr/>
      </xdr:nvSpPr>
      <xdr:spPr>
        <a:xfrm>
          <a:off x="10632240" y="0"/>
          <a:ext cx="286452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衛生福利部</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統計處</a:t>
          </a:r>
          <a:r>
            <a:rPr lang="en-US" sz="1200" b="0" strike="noStrike" spc="-1">
              <a:solidFill>
                <a:srgbClr val="000000"/>
              </a:solidFill>
              <a:latin typeface="標楷體"/>
              <a:ea typeface="標楷體"/>
            </a:rPr>
            <a:t>) </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   </a:t>
          </a:r>
          <a:endParaRPr lang="en-US" sz="1200" b="0" strike="noStrike" spc="-1">
            <a:latin typeface="Times New Roman"/>
          </a:endParaRPr>
        </a:p>
      </xdr:txBody>
    </xdr:sp>
    <xdr:clientData/>
  </xdr:twoCellAnchor>
  <xdr:twoCellAnchor editAs="absolute">
    <xdr:from>
      <xdr:col>18</xdr:col>
      <xdr:colOff>328680</xdr:colOff>
      <xdr:row>1</xdr:row>
      <xdr:rowOff>360</xdr:rowOff>
    </xdr:from>
    <xdr:to>
      <xdr:col>23</xdr:col>
      <xdr:colOff>544680</xdr:colOff>
      <xdr:row>1</xdr:row>
      <xdr:rowOff>720</xdr:rowOff>
    </xdr:to>
    <xdr:sp macro="" textlink="">
      <xdr:nvSpPr>
        <xdr:cNvPr id="186" name="Line 35">
          <a:extLst>
            <a:ext uri="{FF2B5EF4-FFF2-40B4-BE49-F238E27FC236}">
              <a16:creationId xmlns:a16="http://schemas.microsoft.com/office/drawing/2014/main" id="{00000000-0008-0000-2900-0000BA000000}"/>
            </a:ext>
          </a:extLst>
        </xdr:cNvPr>
        <xdr:cNvSpPr/>
      </xdr:nvSpPr>
      <xdr:spPr>
        <a:xfrm>
          <a:off x="10643040" y="228600"/>
          <a:ext cx="28429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23</xdr:col>
      <xdr:colOff>555840</xdr:colOff>
      <xdr:row>0</xdr:row>
      <xdr:rowOff>20160</xdr:rowOff>
    </xdr:from>
    <xdr:to>
      <xdr:col>23</xdr:col>
      <xdr:colOff>556200</xdr:colOff>
      <xdr:row>1</xdr:row>
      <xdr:rowOff>218880</xdr:rowOff>
    </xdr:to>
    <xdr:sp macro="" textlink="">
      <xdr:nvSpPr>
        <xdr:cNvPr id="187" name="Line 36">
          <a:extLst>
            <a:ext uri="{FF2B5EF4-FFF2-40B4-BE49-F238E27FC236}">
              <a16:creationId xmlns:a16="http://schemas.microsoft.com/office/drawing/2014/main" id="{00000000-0008-0000-2900-0000BB000000}"/>
            </a:ext>
          </a:extLst>
        </xdr:cNvPr>
        <xdr:cNvSpPr/>
      </xdr:nvSpPr>
      <xdr:spPr>
        <a:xfrm>
          <a:off x="1349712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328320</xdr:colOff>
      <xdr:row>0</xdr:row>
      <xdr:rowOff>10080</xdr:rowOff>
    </xdr:from>
    <xdr:to>
      <xdr:col>23</xdr:col>
      <xdr:colOff>555480</xdr:colOff>
      <xdr:row>0</xdr:row>
      <xdr:rowOff>10440</xdr:rowOff>
    </xdr:to>
    <xdr:sp macro="" textlink="">
      <xdr:nvSpPr>
        <xdr:cNvPr id="188" name="Line 37">
          <a:extLst>
            <a:ext uri="{FF2B5EF4-FFF2-40B4-BE49-F238E27FC236}">
              <a16:creationId xmlns:a16="http://schemas.microsoft.com/office/drawing/2014/main" id="{00000000-0008-0000-2900-0000BC000000}"/>
            </a:ext>
          </a:extLst>
        </xdr:cNvPr>
        <xdr:cNvSpPr/>
      </xdr:nvSpPr>
      <xdr:spPr>
        <a:xfrm>
          <a:off x="10643040" y="9720"/>
          <a:ext cx="2854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328680</xdr:colOff>
      <xdr:row>0</xdr:row>
      <xdr:rowOff>20160</xdr:rowOff>
    </xdr:from>
    <xdr:to>
      <xdr:col>18</xdr:col>
      <xdr:colOff>329040</xdr:colOff>
      <xdr:row>1</xdr:row>
      <xdr:rowOff>218880</xdr:rowOff>
    </xdr:to>
    <xdr:sp macro="" textlink="">
      <xdr:nvSpPr>
        <xdr:cNvPr id="189" name="Line 38">
          <a:extLst>
            <a:ext uri="{FF2B5EF4-FFF2-40B4-BE49-F238E27FC236}">
              <a16:creationId xmlns:a16="http://schemas.microsoft.com/office/drawing/2014/main" id="{00000000-0008-0000-2900-0000BD000000}"/>
            </a:ext>
          </a:extLst>
        </xdr:cNvPr>
        <xdr:cNvSpPr/>
      </xdr:nvSpPr>
      <xdr:spPr>
        <a:xfrm>
          <a:off x="106430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143640</xdr:colOff>
      <xdr:row>0</xdr:row>
      <xdr:rowOff>0</xdr:rowOff>
    </xdr:from>
    <xdr:to>
      <xdr:col>20</xdr:col>
      <xdr:colOff>144000</xdr:colOff>
      <xdr:row>1</xdr:row>
      <xdr:rowOff>208440</xdr:rowOff>
    </xdr:to>
    <xdr:sp macro="" textlink="">
      <xdr:nvSpPr>
        <xdr:cNvPr id="190" name="Line 39">
          <a:extLst>
            <a:ext uri="{FF2B5EF4-FFF2-40B4-BE49-F238E27FC236}">
              <a16:creationId xmlns:a16="http://schemas.microsoft.com/office/drawing/2014/main" id="{00000000-0008-0000-2900-0000BE000000}"/>
            </a:ext>
          </a:extLst>
        </xdr:cNvPr>
        <xdr:cNvSpPr/>
      </xdr:nvSpPr>
      <xdr:spPr>
        <a:xfrm>
          <a:off x="1152468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301680</xdr:colOff>
      <xdr:row>0</xdr:row>
      <xdr:rowOff>0</xdr:rowOff>
    </xdr:from>
    <xdr:to>
      <xdr:col>44</xdr:col>
      <xdr:colOff>3600</xdr:colOff>
      <xdr:row>1</xdr:row>
      <xdr:rowOff>228240</xdr:rowOff>
    </xdr:to>
    <xdr:sp macro="" textlink="">
      <xdr:nvSpPr>
        <xdr:cNvPr id="191" name="Rectangle 34">
          <a:extLst>
            <a:ext uri="{FF2B5EF4-FFF2-40B4-BE49-F238E27FC236}">
              <a16:creationId xmlns:a16="http://schemas.microsoft.com/office/drawing/2014/main" id="{00000000-0008-0000-2900-0000BF000000}"/>
            </a:ext>
          </a:extLst>
        </xdr:cNvPr>
        <xdr:cNvSpPr/>
      </xdr:nvSpPr>
      <xdr:spPr>
        <a:xfrm>
          <a:off x="23166720" y="0"/>
          <a:ext cx="308448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編製機關    衛生福利部</a:t>
          </a:r>
          <a:r>
            <a:rPr lang="en-US" sz="1100" b="0" strike="noStrike" spc="-1">
              <a:solidFill>
                <a:srgbClr val="000000"/>
              </a:solidFill>
              <a:latin typeface="標楷體"/>
              <a:ea typeface="標楷體"/>
            </a:rPr>
            <a:t>(</a:t>
          </a:r>
          <a:r>
            <a:rPr lang="zh-TW" sz="1100" b="0" strike="noStrike" spc="-1">
              <a:solidFill>
                <a:srgbClr val="000000"/>
              </a:solidFill>
              <a:latin typeface="標楷體"/>
              <a:ea typeface="標楷體"/>
            </a:rPr>
            <a:t>統計處</a:t>
          </a:r>
          <a:r>
            <a:rPr lang="en-US" sz="1100" b="0" strike="noStrike" spc="-1">
              <a:solidFill>
                <a:srgbClr val="000000"/>
              </a:solidFill>
              <a:latin typeface="標楷體"/>
              <a:ea typeface="標楷體"/>
            </a:rPr>
            <a:t>) </a:t>
          </a:r>
          <a:endParaRPr lang="en-US" sz="1100" b="0" strike="noStrike" spc="-1">
            <a:latin typeface="Times New Roman"/>
          </a:endParaRPr>
        </a:p>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表    號         </a:t>
          </a:r>
          <a:r>
            <a:rPr lang="en-US" sz="1100" b="0" strike="noStrike" spc="-1">
              <a:solidFill>
                <a:srgbClr val="000000"/>
              </a:solidFill>
              <a:latin typeface="標楷體"/>
              <a:ea typeface="標楷體"/>
            </a:rPr>
            <a:t>11140-01-01   </a:t>
          </a:r>
          <a:endParaRPr lang="en-US" sz="1100" b="0" strike="noStrike" spc="-1">
            <a:latin typeface="Times New Roman"/>
          </a:endParaRPr>
        </a:p>
      </xdr:txBody>
    </xdr:sp>
    <xdr:clientData/>
  </xdr:twoCellAnchor>
  <xdr:twoCellAnchor editAs="absolute">
    <xdr:from>
      <xdr:col>39</xdr:col>
      <xdr:colOff>313560</xdr:colOff>
      <xdr:row>1</xdr:row>
      <xdr:rowOff>360</xdr:rowOff>
    </xdr:from>
    <xdr:to>
      <xdr:col>43</xdr:col>
      <xdr:colOff>636480</xdr:colOff>
      <xdr:row>1</xdr:row>
      <xdr:rowOff>720</xdr:rowOff>
    </xdr:to>
    <xdr:sp macro="" textlink="">
      <xdr:nvSpPr>
        <xdr:cNvPr id="192" name="Line 35">
          <a:extLst>
            <a:ext uri="{FF2B5EF4-FFF2-40B4-BE49-F238E27FC236}">
              <a16:creationId xmlns:a16="http://schemas.microsoft.com/office/drawing/2014/main" id="{00000000-0008-0000-2900-0000C0000000}"/>
            </a:ext>
          </a:extLst>
        </xdr:cNvPr>
        <xdr:cNvSpPr/>
      </xdr:nvSpPr>
      <xdr:spPr>
        <a:xfrm>
          <a:off x="23178240" y="228600"/>
          <a:ext cx="3061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44</xdr:col>
      <xdr:colOff>3960</xdr:colOff>
      <xdr:row>0</xdr:row>
      <xdr:rowOff>20160</xdr:rowOff>
    </xdr:from>
    <xdr:to>
      <xdr:col>44</xdr:col>
      <xdr:colOff>4320</xdr:colOff>
      <xdr:row>1</xdr:row>
      <xdr:rowOff>218880</xdr:rowOff>
    </xdr:to>
    <xdr:sp macro="" textlink="">
      <xdr:nvSpPr>
        <xdr:cNvPr id="193" name="Line 36">
          <a:extLst>
            <a:ext uri="{FF2B5EF4-FFF2-40B4-BE49-F238E27FC236}">
              <a16:creationId xmlns:a16="http://schemas.microsoft.com/office/drawing/2014/main" id="{00000000-0008-0000-2900-0000C1000000}"/>
            </a:ext>
          </a:extLst>
        </xdr:cNvPr>
        <xdr:cNvSpPr/>
      </xdr:nvSpPr>
      <xdr:spPr>
        <a:xfrm>
          <a:off x="2625120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313200</xdr:colOff>
      <xdr:row>0</xdr:row>
      <xdr:rowOff>10080</xdr:rowOff>
    </xdr:from>
    <xdr:to>
      <xdr:col>44</xdr:col>
      <xdr:colOff>3600</xdr:colOff>
      <xdr:row>0</xdr:row>
      <xdr:rowOff>10440</xdr:rowOff>
    </xdr:to>
    <xdr:sp macro="" textlink="">
      <xdr:nvSpPr>
        <xdr:cNvPr id="194" name="Line 37">
          <a:extLst>
            <a:ext uri="{FF2B5EF4-FFF2-40B4-BE49-F238E27FC236}">
              <a16:creationId xmlns:a16="http://schemas.microsoft.com/office/drawing/2014/main" id="{00000000-0008-0000-2900-0000C2000000}"/>
            </a:ext>
          </a:extLst>
        </xdr:cNvPr>
        <xdr:cNvSpPr/>
      </xdr:nvSpPr>
      <xdr:spPr>
        <a:xfrm>
          <a:off x="23178240" y="9720"/>
          <a:ext cx="307296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313560</xdr:colOff>
      <xdr:row>0</xdr:row>
      <xdr:rowOff>20160</xdr:rowOff>
    </xdr:from>
    <xdr:to>
      <xdr:col>39</xdr:col>
      <xdr:colOff>313920</xdr:colOff>
      <xdr:row>1</xdr:row>
      <xdr:rowOff>218880</xdr:rowOff>
    </xdr:to>
    <xdr:sp macro="" textlink="">
      <xdr:nvSpPr>
        <xdr:cNvPr id="195" name="Line 38">
          <a:extLst>
            <a:ext uri="{FF2B5EF4-FFF2-40B4-BE49-F238E27FC236}">
              <a16:creationId xmlns:a16="http://schemas.microsoft.com/office/drawing/2014/main" id="{00000000-0008-0000-2900-0000C3000000}"/>
            </a:ext>
          </a:extLst>
        </xdr:cNvPr>
        <xdr:cNvSpPr/>
      </xdr:nvSpPr>
      <xdr:spPr>
        <a:xfrm>
          <a:off x="231782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40</xdr:col>
      <xdr:colOff>29160</xdr:colOff>
      <xdr:row>0</xdr:row>
      <xdr:rowOff>0</xdr:rowOff>
    </xdr:from>
    <xdr:to>
      <xdr:col>40</xdr:col>
      <xdr:colOff>29520</xdr:colOff>
      <xdr:row>1</xdr:row>
      <xdr:rowOff>208440</xdr:rowOff>
    </xdr:to>
    <xdr:sp macro="" textlink="">
      <xdr:nvSpPr>
        <xdr:cNvPr id="196" name="Line 39">
          <a:extLst>
            <a:ext uri="{FF2B5EF4-FFF2-40B4-BE49-F238E27FC236}">
              <a16:creationId xmlns:a16="http://schemas.microsoft.com/office/drawing/2014/main" id="{00000000-0008-0000-2900-0000C4000000}"/>
            </a:ext>
          </a:extLst>
        </xdr:cNvPr>
        <xdr:cNvSpPr/>
      </xdr:nvSpPr>
      <xdr:spPr>
        <a:xfrm>
          <a:off x="2412756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0"/>
  <sheetViews>
    <sheetView zoomScale="90" zoomScaleNormal="90" workbookViewId="0">
      <pane xSplit="2" ySplit="10" topLeftCell="C41" activePane="bottomRight" state="frozen"/>
      <selection pane="topRight" activeCell="C1" sqref="C1"/>
      <selection pane="bottomLeft" activeCell="A11" sqref="A11"/>
      <selection pane="bottomRight" activeCell="K49" sqref="K49"/>
    </sheetView>
  </sheetViews>
  <sheetFormatPr defaultColWidth="8.77734375" defaultRowHeight="16.2"/>
  <cols>
    <col min="1" max="1" width="6.77734375" style="2" customWidth="1"/>
    <col min="2" max="2" width="19.21875" style="3" customWidth="1"/>
    <col min="3" max="3" width="7.44140625" style="3" customWidth="1"/>
    <col min="4" max="16" width="14.6640625" style="3" customWidth="1"/>
    <col min="17" max="17" width="16.6640625" style="3" customWidth="1"/>
    <col min="18" max="19" width="9.44140625" style="3" customWidth="1"/>
    <col min="20" max="16384" width="8.77734375" style="3"/>
  </cols>
  <sheetData>
    <row r="1" spans="1:17" ht="22.2">
      <c r="A1" s="864" t="s">
        <v>0</v>
      </c>
      <c r="B1" s="864"/>
      <c r="C1" s="864"/>
      <c r="D1" s="864"/>
      <c r="E1" s="864"/>
      <c r="F1" s="864"/>
      <c r="G1" s="864"/>
      <c r="H1" s="864"/>
      <c r="I1" s="864"/>
      <c r="J1" s="864"/>
      <c r="K1" s="864"/>
      <c r="L1" s="864"/>
      <c r="M1" s="864"/>
      <c r="N1" s="864"/>
      <c r="O1" s="864"/>
      <c r="P1" s="864"/>
      <c r="Q1" s="4"/>
    </row>
    <row r="2" spans="1:17" ht="19.8">
      <c r="A2" s="865" t="s">
        <v>1</v>
      </c>
      <c r="B2" s="865"/>
      <c r="C2" s="865"/>
      <c r="D2" s="865"/>
      <c r="E2" s="865"/>
      <c r="F2" s="865"/>
      <c r="G2" s="865"/>
      <c r="H2" s="865"/>
      <c r="I2" s="865"/>
      <c r="J2" s="865"/>
      <c r="K2" s="865"/>
      <c r="L2" s="865"/>
      <c r="M2" s="865"/>
      <c r="N2" s="865"/>
      <c r="O2" s="865"/>
      <c r="P2" s="865"/>
      <c r="Q2" s="5"/>
    </row>
    <row r="3" spans="1:17" s="8" customFormat="1" ht="16.2" customHeight="1">
      <c r="A3" s="866" t="s">
        <v>958</v>
      </c>
      <c r="B3" s="866"/>
      <c r="C3" s="867"/>
      <c r="D3" s="867"/>
      <c r="E3" s="6"/>
      <c r="F3" s="6"/>
      <c r="G3" s="6"/>
      <c r="H3" s="6"/>
      <c r="I3" s="6"/>
      <c r="J3" s="6"/>
      <c r="K3" s="6"/>
      <c r="L3" s="6"/>
      <c r="M3" s="6"/>
      <c r="N3" s="6"/>
      <c r="O3" s="6"/>
      <c r="P3" s="7"/>
    </row>
    <row r="4" spans="1:17" s="8" customFormat="1" ht="16.2" customHeight="1">
      <c r="A4" s="858" t="s">
        <v>2</v>
      </c>
      <c r="B4" s="858"/>
      <c r="C4" s="858"/>
      <c r="D4" s="858"/>
      <c r="E4" s="9"/>
      <c r="F4" s="10"/>
      <c r="G4" s="10"/>
      <c r="H4" s="10"/>
      <c r="I4" s="10"/>
      <c r="J4" s="10"/>
      <c r="K4" s="10"/>
      <c r="L4" s="10"/>
      <c r="M4" s="10"/>
      <c r="N4" s="10"/>
      <c r="O4" s="10"/>
      <c r="P4" s="11"/>
    </row>
    <row r="5" spans="1:17" s="8" customFormat="1" ht="16.2" customHeight="1">
      <c r="A5" s="858" t="s">
        <v>3</v>
      </c>
      <c r="B5" s="858"/>
      <c r="C5" s="858"/>
      <c r="D5" s="858"/>
      <c r="E5" s="9"/>
      <c r="F5" s="10"/>
      <c r="G5" s="10"/>
      <c r="H5" s="10"/>
      <c r="I5" s="10"/>
      <c r="J5" s="10"/>
      <c r="K5" s="10"/>
      <c r="L5" s="10"/>
      <c r="M5" s="10"/>
      <c r="N5" s="10"/>
      <c r="O5" s="10"/>
      <c r="P5" s="11"/>
    </row>
    <row r="6" spans="1:17" s="8" customFormat="1" ht="16.2" customHeight="1">
      <c r="A6" s="858" t="s">
        <v>4</v>
      </c>
      <c r="B6" s="858"/>
      <c r="C6" s="858"/>
      <c r="D6" s="858"/>
      <c r="E6" s="10"/>
      <c r="F6" s="10"/>
      <c r="G6" s="10"/>
      <c r="H6" s="12"/>
      <c r="I6" s="12"/>
      <c r="J6" s="12"/>
      <c r="K6" s="12"/>
      <c r="L6" s="12"/>
      <c r="M6" s="859" t="s">
        <v>5</v>
      </c>
      <c r="N6" s="859"/>
      <c r="O6" s="859"/>
      <c r="P6" s="859"/>
    </row>
    <row r="7" spans="1:17" s="8" customFormat="1" ht="16.2" customHeight="1">
      <c r="A7" s="13" t="s">
        <v>957</v>
      </c>
      <c r="B7" s="14"/>
      <c r="C7" s="15"/>
      <c r="D7" s="15"/>
      <c r="E7" s="15"/>
      <c r="F7" s="16"/>
      <c r="G7" s="16"/>
      <c r="H7" s="17"/>
      <c r="I7" s="17"/>
      <c r="J7" s="17"/>
      <c r="K7" s="17"/>
      <c r="L7" s="17"/>
      <c r="M7" s="860" t="s">
        <v>6</v>
      </c>
      <c r="N7" s="860"/>
      <c r="O7" s="860"/>
      <c r="P7" s="860"/>
    </row>
    <row r="8" spans="1:17">
      <c r="A8" s="18"/>
      <c r="B8" s="19"/>
      <c r="C8" s="19"/>
      <c r="D8" s="19"/>
      <c r="E8" s="19"/>
      <c r="F8" s="19"/>
      <c r="G8" s="19"/>
      <c r="H8" s="19"/>
      <c r="I8" s="19"/>
      <c r="J8" s="19"/>
      <c r="K8" s="19"/>
      <c r="L8" s="19"/>
      <c r="M8" s="19"/>
      <c r="N8" s="19"/>
      <c r="O8" s="19"/>
      <c r="P8" s="20"/>
    </row>
    <row r="9" spans="1:17" ht="22.2" customHeight="1">
      <c r="A9" s="861" t="s">
        <v>7</v>
      </c>
      <c r="B9" s="862" t="s">
        <v>8</v>
      </c>
      <c r="C9" s="862" t="s">
        <v>9</v>
      </c>
      <c r="D9" s="863" t="s">
        <v>10</v>
      </c>
      <c r="E9" s="863"/>
      <c r="F9" s="863"/>
      <c r="G9" s="863"/>
      <c r="H9" s="863"/>
      <c r="I9" s="863"/>
      <c r="J9" s="863"/>
      <c r="K9" s="863"/>
      <c r="L9" s="863"/>
      <c r="M9" s="863"/>
      <c r="N9" s="863"/>
      <c r="O9" s="863"/>
      <c r="P9" s="1" t="s">
        <v>11</v>
      </c>
    </row>
    <row r="10" spans="1:17" ht="22.2" customHeight="1">
      <c r="A10" s="861"/>
      <c r="B10" s="862"/>
      <c r="C10" s="862"/>
      <c r="D10" s="21" t="s">
        <v>12</v>
      </c>
      <c r="E10" s="21" t="s">
        <v>13</v>
      </c>
      <c r="F10" s="21" t="s">
        <v>14</v>
      </c>
      <c r="G10" s="21" t="s">
        <v>15</v>
      </c>
      <c r="H10" s="21" t="s">
        <v>16</v>
      </c>
      <c r="I10" s="21" t="s">
        <v>17</v>
      </c>
      <c r="J10" s="21" t="s">
        <v>18</v>
      </c>
      <c r="K10" s="21" t="s">
        <v>19</v>
      </c>
      <c r="L10" s="21" t="s">
        <v>20</v>
      </c>
      <c r="M10" s="21" t="s">
        <v>21</v>
      </c>
      <c r="N10" s="21" t="s">
        <v>22</v>
      </c>
      <c r="O10" s="21" t="s">
        <v>23</v>
      </c>
      <c r="P10" s="22"/>
    </row>
    <row r="11" spans="1:17" ht="31.5" customHeight="1">
      <c r="A11" s="847" t="s">
        <v>24</v>
      </c>
      <c r="B11" s="857" t="s">
        <v>25</v>
      </c>
      <c r="C11" s="849" t="s">
        <v>26</v>
      </c>
      <c r="D11" s="23">
        <v>45316</v>
      </c>
      <c r="E11" s="23">
        <v>45332</v>
      </c>
      <c r="F11" s="23">
        <v>45361</v>
      </c>
      <c r="G11" s="23">
        <v>45392</v>
      </c>
      <c r="H11" s="23">
        <v>45422</v>
      </c>
      <c r="I11" s="23">
        <v>45453</v>
      </c>
      <c r="J11" s="23">
        <v>45483</v>
      </c>
      <c r="K11" s="23">
        <v>45514</v>
      </c>
      <c r="L11" s="23">
        <v>45545</v>
      </c>
      <c r="M11" s="23">
        <v>45575</v>
      </c>
      <c r="N11" s="23">
        <v>45606</v>
      </c>
      <c r="O11" s="23">
        <v>45636</v>
      </c>
      <c r="P11" s="24"/>
    </row>
    <row r="12" spans="1:17" ht="20.100000000000001" customHeight="1">
      <c r="A12" s="847"/>
      <c r="B12" s="857"/>
      <c r="C12" s="849"/>
      <c r="D12" s="25">
        <v>0.70833333333333304</v>
      </c>
      <c r="E12" s="25">
        <v>0.70833333333333304</v>
      </c>
      <c r="F12" s="25">
        <v>0.70833333333333304</v>
      </c>
      <c r="G12" s="26">
        <v>0.70833333333333304</v>
      </c>
      <c r="H12" s="25">
        <v>0.70833333333333304</v>
      </c>
      <c r="I12" s="25">
        <v>0.70833333333333304</v>
      </c>
      <c r="J12" s="25">
        <v>0.70833333333333304</v>
      </c>
      <c r="K12" s="25">
        <v>0.70833333333333304</v>
      </c>
      <c r="L12" s="25">
        <v>0.70833333333333304</v>
      </c>
      <c r="M12" s="25">
        <v>0.70833333333333304</v>
      </c>
      <c r="N12" s="25">
        <v>0.70833333333333304</v>
      </c>
      <c r="O12" s="25">
        <v>0.70833333333333304</v>
      </c>
      <c r="P12" s="24"/>
    </row>
    <row r="13" spans="1:17" ht="31.5" customHeight="1">
      <c r="A13" s="847"/>
      <c r="B13" s="857"/>
      <c r="C13" s="849"/>
      <c r="D13" s="27" t="s">
        <v>27</v>
      </c>
      <c r="E13" s="27" t="s">
        <v>28</v>
      </c>
      <c r="F13" s="27" t="s">
        <v>29</v>
      </c>
      <c r="G13" s="27" t="s">
        <v>30</v>
      </c>
      <c r="H13" s="542" t="s">
        <v>31</v>
      </c>
      <c r="I13" s="542" t="s">
        <v>32</v>
      </c>
      <c r="J13" s="542" t="s">
        <v>33</v>
      </c>
      <c r="K13" s="542" t="s">
        <v>34</v>
      </c>
      <c r="L13" s="28" t="s">
        <v>35</v>
      </c>
      <c r="M13" s="28" t="s">
        <v>36</v>
      </c>
      <c r="N13" s="28" t="s">
        <v>37</v>
      </c>
      <c r="O13" s="28" t="s">
        <v>38</v>
      </c>
      <c r="P13" s="29"/>
    </row>
    <row r="14" spans="1:17" ht="20.100000000000001" customHeight="1">
      <c r="A14" s="847" t="s">
        <v>39</v>
      </c>
      <c r="B14" s="856" t="s">
        <v>1122</v>
      </c>
      <c r="C14" s="849" t="s">
        <v>26</v>
      </c>
      <c r="D14" s="30">
        <v>45311</v>
      </c>
      <c r="E14" s="30">
        <v>45342</v>
      </c>
      <c r="F14" s="30">
        <v>45371</v>
      </c>
      <c r="G14" s="30">
        <v>45402</v>
      </c>
      <c r="H14" s="30">
        <v>45432</v>
      </c>
      <c r="I14" s="30">
        <v>45463</v>
      </c>
      <c r="J14" s="30">
        <v>45493</v>
      </c>
      <c r="K14" s="30">
        <v>45524</v>
      </c>
      <c r="L14" s="30">
        <v>45555</v>
      </c>
      <c r="M14" s="30">
        <v>45585</v>
      </c>
      <c r="N14" s="30">
        <v>45616</v>
      </c>
      <c r="O14" s="30">
        <v>45646</v>
      </c>
      <c r="P14" s="31"/>
    </row>
    <row r="15" spans="1:17" ht="20.100000000000001" customHeight="1">
      <c r="A15" s="847"/>
      <c r="B15" s="856"/>
      <c r="C15" s="849"/>
      <c r="D15" s="25">
        <v>0.70833333333333304</v>
      </c>
      <c r="E15" s="25">
        <v>0.70833333333333304</v>
      </c>
      <c r="F15" s="25">
        <v>0.70833333333333304</v>
      </c>
      <c r="G15" s="25">
        <v>0.70833333333333304</v>
      </c>
      <c r="H15" s="25">
        <v>0.70833333333333304</v>
      </c>
      <c r="I15" s="25">
        <v>0.70833333333333304</v>
      </c>
      <c r="J15" s="25">
        <v>0.70833333333333304</v>
      </c>
      <c r="K15" s="25">
        <v>0.70833333333333304</v>
      </c>
      <c r="L15" s="25">
        <v>0.70833333333333304</v>
      </c>
      <c r="M15" s="25">
        <v>0.70833333333333304</v>
      </c>
      <c r="N15" s="25">
        <v>0.70833333333333304</v>
      </c>
      <c r="O15" s="25">
        <v>0.70833333333333304</v>
      </c>
      <c r="P15" s="32"/>
    </row>
    <row r="16" spans="1:17" ht="20.100000000000001" customHeight="1">
      <c r="A16" s="847"/>
      <c r="B16" s="856"/>
      <c r="C16" s="849"/>
      <c r="D16" s="28" t="s">
        <v>27</v>
      </c>
      <c r="E16" s="542" t="s">
        <v>28</v>
      </c>
      <c r="F16" s="542" t="s">
        <v>29</v>
      </c>
      <c r="G16" s="542" t="s">
        <v>30</v>
      </c>
      <c r="H16" s="28" t="s">
        <v>31</v>
      </c>
      <c r="I16" s="28" t="s">
        <v>32</v>
      </c>
      <c r="J16" s="28" t="s">
        <v>33</v>
      </c>
      <c r="K16" s="28" t="s">
        <v>34</v>
      </c>
      <c r="L16" s="28" t="s">
        <v>35</v>
      </c>
      <c r="M16" s="28" t="s">
        <v>36</v>
      </c>
      <c r="N16" s="28" t="s">
        <v>37</v>
      </c>
      <c r="O16" s="28" t="s">
        <v>38</v>
      </c>
      <c r="P16" s="33"/>
    </row>
    <row r="17" spans="1:16" ht="20.100000000000001" customHeight="1">
      <c r="A17" s="847" t="s">
        <v>39</v>
      </c>
      <c r="B17" s="856" t="s">
        <v>40</v>
      </c>
      <c r="C17" s="849" t="s">
        <v>26</v>
      </c>
      <c r="D17" s="30">
        <v>45296</v>
      </c>
      <c r="E17" s="30">
        <v>45327</v>
      </c>
      <c r="F17" s="30">
        <v>45356</v>
      </c>
      <c r="G17" s="30">
        <v>45387</v>
      </c>
      <c r="H17" s="30">
        <v>45417</v>
      </c>
      <c r="I17" s="30">
        <v>45448</v>
      </c>
      <c r="J17" s="30">
        <v>45478</v>
      </c>
      <c r="K17" s="30">
        <v>45509</v>
      </c>
      <c r="L17" s="30">
        <v>45540</v>
      </c>
      <c r="M17" s="30">
        <v>45570</v>
      </c>
      <c r="N17" s="30">
        <v>45601</v>
      </c>
      <c r="O17" s="30">
        <v>45631</v>
      </c>
      <c r="P17" s="31"/>
    </row>
    <row r="18" spans="1:16" ht="20.100000000000001" customHeight="1">
      <c r="A18" s="847"/>
      <c r="B18" s="856"/>
      <c r="C18" s="849"/>
      <c r="D18" s="25">
        <v>0.70833333333333304</v>
      </c>
      <c r="E18" s="25">
        <v>0.70833333333333304</v>
      </c>
      <c r="F18" s="25">
        <v>0.70833333333333304</v>
      </c>
      <c r="G18" s="25">
        <v>0.70833333333333304</v>
      </c>
      <c r="H18" s="25">
        <v>0.70833333333333304</v>
      </c>
      <c r="I18" s="25">
        <v>0.70833333333333304</v>
      </c>
      <c r="J18" s="25">
        <v>0.70833333333333304</v>
      </c>
      <c r="K18" s="25">
        <v>0.70833333333333304</v>
      </c>
      <c r="L18" s="25">
        <v>0.70833333333333304</v>
      </c>
      <c r="M18" s="25">
        <v>0.70833333333333304</v>
      </c>
      <c r="N18" s="25">
        <v>0.70833333333333304</v>
      </c>
      <c r="O18" s="25">
        <v>0.70833333333333304</v>
      </c>
      <c r="P18" s="32"/>
    </row>
    <row r="19" spans="1:16" ht="20.100000000000001" customHeight="1">
      <c r="A19" s="847"/>
      <c r="B19" s="856"/>
      <c r="C19" s="849"/>
      <c r="D19" s="28" t="s">
        <v>41</v>
      </c>
      <c r="E19" s="28" t="s">
        <v>27</v>
      </c>
      <c r="F19" s="542" t="s">
        <v>28</v>
      </c>
      <c r="G19" s="542" t="s">
        <v>29</v>
      </c>
      <c r="H19" s="542" t="s">
        <v>30</v>
      </c>
      <c r="I19" s="28" t="s">
        <v>31</v>
      </c>
      <c r="J19" s="28" t="s">
        <v>32</v>
      </c>
      <c r="K19" s="28" t="s">
        <v>33</v>
      </c>
      <c r="L19" s="28" t="s">
        <v>34</v>
      </c>
      <c r="M19" s="28" t="s">
        <v>35</v>
      </c>
      <c r="N19" s="28" t="s">
        <v>36</v>
      </c>
      <c r="O19" s="28" t="s">
        <v>37</v>
      </c>
      <c r="P19" s="33"/>
    </row>
    <row r="20" spans="1:16" ht="20.100000000000001" customHeight="1">
      <c r="A20" s="847" t="s">
        <v>42</v>
      </c>
      <c r="B20" s="855" t="s">
        <v>43</v>
      </c>
      <c r="C20" s="849" t="s">
        <v>26</v>
      </c>
      <c r="D20" s="23">
        <v>45321</v>
      </c>
      <c r="E20" s="23"/>
      <c r="F20" s="23"/>
      <c r="G20" s="23">
        <v>45412</v>
      </c>
      <c r="H20" s="23"/>
      <c r="I20" s="23"/>
      <c r="J20" s="23">
        <v>45503</v>
      </c>
      <c r="K20" s="23"/>
      <c r="L20" s="23"/>
      <c r="M20" s="23">
        <v>45595</v>
      </c>
      <c r="N20" s="23"/>
      <c r="O20" s="23"/>
      <c r="P20" s="31"/>
    </row>
    <row r="21" spans="1:16" ht="20.100000000000001" customHeight="1">
      <c r="A21" s="847"/>
      <c r="B21" s="855"/>
      <c r="C21" s="849"/>
      <c r="D21" s="25">
        <v>0.70833333333333304</v>
      </c>
      <c r="E21" s="25"/>
      <c r="F21" s="25"/>
      <c r="G21" s="25">
        <v>0.70833333333333304</v>
      </c>
      <c r="H21" s="25"/>
      <c r="I21" s="25"/>
      <c r="J21" s="25">
        <v>0.70833333333333304</v>
      </c>
      <c r="K21" s="25"/>
      <c r="L21" s="25"/>
      <c r="M21" s="25">
        <v>0.70833333333333304</v>
      </c>
      <c r="N21" s="25"/>
      <c r="O21" s="25"/>
      <c r="P21" s="32"/>
    </row>
    <row r="22" spans="1:16" ht="20.100000000000001" customHeight="1">
      <c r="A22" s="847"/>
      <c r="B22" s="855"/>
      <c r="C22" s="849"/>
      <c r="D22" s="27" t="s">
        <v>44</v>
      </c>
      <c r="F22" s="34"/>
      <c r="G22" s="528" t="s">
        <v>1066</v>
      </c>
      <c r="I22" s="34"/>
      <c r="J22" s="542" t="s">
        <v>46</v>
      </c>
      <c r="L22" s="34"/>
      <c r="M22" s="34" t="s">
        <v>47</v>
      </c>
      <c r="N22" s="35"/>
      <c r="O22" s="35"/>
      <c r="P22" s="33"/>
    </row>
    <row r="23" spans="1:16" ht="20.100000000000001" customHeight="1">
      <c r="A23" s="847" t="s">
        <v>42</v>
      </c>
      <c r="B23" s="855" t="s">
        <v>48</v>
      </c>
      <c r="C23" s="849" t="s">
        <v>26</v>
      </c>
      <c r="D23" s="23">
        <v>45321</v>
      </c>
      <c r="E23" s="23"/>
      <c r="F23" s="23"/>
      <c r="G23" s="23">
        <v>45412</v>
      </c>
      <c r="H23" s="23"/>
      <c r="I23" s="23"/>
      <c r="J23" s="23">
        <v>45503</v>
      </c>
      <c r="K23" s="23"/>
      <c r="L23" s="23"/>
      <c r="M23" s="23">
        <v>45595</v>
      </c>
      <c r="O23" s="23"/>
      <c r="P23" s="31"/>
    </row>
    <row r="24" spans="1:16" ht="20.100000000000001" customHeight="1">
      <c r="A24" s="847"/>
      <c r="B24" s="855"/>
      <c r="C24" s="849"/>
      <c r="D24" s="25">
        <v>0.70833333333333304</v>
      </c>
      <c r="F24" s="25"/>
      <c r="G24" s="25">
        <v>0.70833333333333304</v>
      </c>
      <c r="I24" s="25"/>
      <c r="J24" s="25">
        <v>0.70833333333333304</v>
      </c>
      <c r="L24" s="25"/>
      <c r="M24" s="25">
        <v>0.70833333333333304</v>
      </c>
      <c r="O24" s="25"/>
      <c r="P24" s="32"/>
    </row>
    <row r="25" spans="1:16" ht="20.100000000000001" customHeight="1">
      <c r="A25" s="847"/>
      <c r="B25" s="855"/>
      <c r="C25" s="849"/>
      <c r="D25" s="27" t="s">
        <v>44</v>
      </c>
      <c r="F25" s="34"/>
      <c r="G25" s="441" t="s">
        <v>45</v>
      </c>
      <c r="I25" s="34"/>
      <c r="J25" s="542" t="s">
        <v>46</v>
      </c>
      <c r="L25" s="34"/>
      <c r="M25" s="34" t="s">
        <v>47</v>
      </c>
      <c r="O25" s="35"/>
      <c r="P25" s="33"/>
    </row>
    <row r="26" spans="1:16" ht="20.100000000000001" customHeight="1">
      <c r="A26" s="847" t="s">
        <v>42</v>
      </c>
      <c r="B26" s="855" t="s">
        <v>49</v>
      </c>
      <c r="C26" s="849" t="s">
        <v>26</v>
      </c>
      <c r="D26" s="23">
        <v>45316</v>
      </c>
      <c r="E26" s="23"/>
      <c r="F26" s="23"/>
      <c r="G26" s="23">
        <v>45407</v>
      </c>
      <c r="H26" s="23"/>
      <c r="I26" s="23"/>
      <c r="J26" s="23">
        <v>45498</v>
      </c>
      <c r="K26" s="23"/>
      <c r="L26" s="23"/>
      <c r="M26" s="23">
        <v>45590</v>
      </c>
      <c r="N26" s="23"/>
      <c r="O26" s="23"/>
      <c r="P26" s="31"/>
    </row>
    <row r="27" spans="1:16" ht="20.100000000000001" customHeight="1">
      <c r="A27" s="847"/>
      <c r="B27" s="855"/>
      <c r="C27" s="849"/>
      <c r="D27" s="25">
        <v>0.70833333333333304</v>
      </c>
      <c r="E27" s="25"/>
      <c r="F27" s="25"/>
      <c r="G27" s="25">
        <v>0.70833333333333304</v>
      </c>
      <c r="H27" s="25"/>
      <c r="I27" s="25"/>
      <c r="J27" s="25">
        <v>0.70833333333333304</v>
      </c>
      <c r="K27" s="25"/>
      <c r="L27" s="25"/>
      <c r="M27" s="25">
        <v>0.70833333333333304</v>
      </c>
      <c r="N27" s="25"/>
      <c r="O27" s="25"/>
      <c r="P27" s="32"/>
    </row>
    <row r="28" spans="1:16" ht="20.100000000000001" customHeight="1">
      <c r="A28" s="847"/>
      <c r="B28" s="855"/>
      <c r="C28" s="849"/>
      <c r="D28" s="27" t="s">
        <v>44</v>
      </c>
      <c r="F28" s="34"/>
      <c r="G28" s="441" t="s">
        <v>45</v>
      </c>
      <c r="I28" s="34"/>
      <c r="J28" s="542" t="s">
        <v>46</v>
      </c>
      <c r="L28" s="34"/>
      <c r="M28" s="34" t="s">
        <v>47</v>
      </c>
      <c r="N28" s="35"/>
      <c r="O28" s="35"/>
      <c r="P28" s="33"/>
    </row>
    <row r="29" spans="1:16" ht="20.100000000000001" customHeight="1">
      <c r="A29" s="847" t="s">
        <v>42</v>
      </c>
      <c r="B29" s="855" t="s">
        <v>50</v>
      </c>
      <c r="C29" s="849" t="s">
        <v>26</v>
      </c>
      <c r="D29" s="23">
        <v>45321</v>
      </c>
      <c r="E29" s="23"/>
      <c r="F29" s="23"/>
      <c r="G29" s="23">
        <v>45412</v>
      </c>
      <c r="H29" s="23"/>
      <c r="I29" s="23"/>
      <c r="J29" s="23">
        <v>45503</v>
      </c>
      <c r="K29" s="23"/>
      <c r="L29" s="23"/>
      <c r="M29" s="23">
        <v>45595</v>
      </c>
      <c r="N29" s="23"/>
      <c r="O29" s="23"/>
      <c r="P29" s="31"/>
    </row>
    <row r="30" spans="1:16" ht="20.100000000000001" customHeight="1">
      <c r="A30" s="847"/>
      <c r="B30" s="855"/>
      <c r="C30" s="849"/>
      <c r="D30" s="25">
        <v>0.70833333333333304</v>
      </c>
      <c r="E30" s="25"/>
      <c r="F30" s="25"/>
      <c r="G30" s="25">
        <v>0.70833333333333304</v>
      </c>
      <c r="H30" s="25"/>
      <c r="I30" s="25"/>
      <c r="J30" s="25">
        <v>0.70833333333333304</v>
      </c>
      <c r="K30" s="25"/>
      <c r="L30" s="25"/>
      <c r="M30" s="25">
        <v>0.70833333333333304</v>
      </c>
      <c r="N30" s="25"/>
      <c r="O30" s="25"/>
      <c r="P30" s="32"/>
    </row>
    <row r="31" spans="1:16" ht="20.100000000000001" customHeight="1">
      <c r="A31" s="847"/>
      <c r="B31" s="855"/>
      <c r="C31" s="849"/>
      <c r="D31" s="27" t="s">
        <v>44</v>
      </c>
      <c r="F31" s="34"/>
      <c r="G31" s="441" t="s">
        <v>45</v>
      </c>
      <c r="I31" s="34"/>
      <c r="J31" s="542" t="s">
        <v>46</v>
      </c>
      <c r="L31" s="34"/>
      <c r="M31" s="34" t="s">
        <v>47</v>
      </c>
      <c r="N31" s="35"/>
      <c r="O31" s="35"/>
      <c r="P31" s="33"/>
    </row>
    <row r="32" spans="1:16" ht="20.100000000000001" customHeight="1">
      <c r="A32" s="847" t="s">
        <v>42</v>
      </c>
      <c r="B32" s="855" t="s">
        <v>51</v>
      </c>
      <c r="C32" s="849" t="s">
        <v>26</v>
      </c>
      <c r="D32" s="23">
        <v>45321</v>
      </c>
      <c r="E32" s="23"/>
      <c r="F32" s="23"/>
      <c r="G32" s="23">
        <v>45412</v>
      </c>
      <c r="H32" s="23"/>
      <c r="I32" s="23"/>
      <c r="J32" s="23">
        <v>45503</v>
      </c>
      <c r="K32" s="23"/>
      <c r="L32" s="23"/>
      <c r="M32" s="23">
        <v>45595</v>
      </c>
      <c r="O32" s="23"/>
      <c r="P32" s="31"/>
    </row>
    <row r="33" spans="1:16" ht="20.100000000000001" customHeight="1">
      <c r="A33" s="847"/>
      <c r="B33" s="855"/>
      <c r="C33" s="849"/>
      <c r="D33" s="25">
        <v>0.70833333333333304</v>
      </c>
      <c r="F33" s="25"/>
      <c r="G33" s="25">
        <v>0.70833333333333304</v>
      </c>
      <c r="I33" s="25"/>
      <c r="J33" s="25">
        <v>0.70833333333333304</v>
      </c>
      <c r="L33" s="25"/>
      <c r="M33" s="25">
        <v>0.70833333333333304</v>
      </c>
      <c r="O33" s="25"/>
      <c r="P33" s="32"/>
    </row>
    <row r="34" spans="1:16" ht="20.100000000000001" customHeight="1">
      <c r="A34" s="847"/>
      <c r="B34" s="855"/>
      <c r="C34" s="849"/>
      <c r="D34" s="27" t="s">
        <v>44</v>
      </c>
      <c r="F34" s="34"/>
      <c r="G34" s="441" t="s">
        <v>45</v>
      </c>
      <c r="I34" s="34"/>
      <c r="J34" s="542" t="s">
        <v>46</v>
      </c>
      <c r="L34" s="34"/>
      <c r="M34" s="34" t="s">
        <v>47</v>
      </c>
      <c r="O34" s="35"/>
      <c r="P34" s="33"/>
    </row>
    <row r="35" spans="1:16" ht="20.100000000000001" customHeight="1">
      <c r="A35" s="847" t="s">
        <v>42</v>
      </c>
      <c r="B35" s="855" t="s">
        <v>52</v>
      </c>
      <c r="C35" s="849" t="s">
        <v>26</v>
      </c>
      <c r="D35" s="23">
        <v>45321</v>
      </c>
      <c r="E35" s="23"/>
      <c r="F35" s="23"/>
      <c r="G35" s="23">
        <v>45412</v>
      </c>
      <c r="H35" s="23"/>
      <c r="I35" s="23"/>
      <c r="J35" s="23">
        <v>45503</v>
      </c>
      <c r="K35" s="23"/>
      <c r="L35" s="23"/>
      <c r="M35" s="23">
        <v>45595</v>
      </c>
      <c r="N35" s="23"/>
      <c r="O35" s="23"/>
      <c r="P35" s="31"/>
    </row>
    <row r="36" spans="1:16" ht="20.100000000000001" customHeight="1">
      <c r="A36" s="847"/>
      <c r="B36" s="855"/>
      <c r="C36" s="849"/>
      <c r="D36" s="25">
        <v>0.70833333333333304</v>
      </c>
      <c r="E36" s="25"/>
      <c r="F36" s="25"/>
      <c r="G36" s="25">
        <v>0.70833333333333304</v>
      </c>
      <c r="H36" s="25"/>
      <c r="I36" s="25"/>
      <c r="J36" s="25">
        <v>0.70833333333333304</v>
      </c>
      <c r="K36" s="25"/>
      <c r="L36" s="25"/>
      <c r="M36" s="25">
        <v>0.70833333333333304</v>
      </c>
      <c r="N36" s="25"/>
      <c r="O36" s="25"/>
      <c r="P36" s="32"/>
    </row>
    <row r="37" spans="1:16" ht="20.100000000000001" customHeight="1">
      <c r="A37" s="847"/>
      <c r="B37" s="855"/>
      <c r="C37" s="849"/>
      <c r="D37" s="27" t="s">
        <v>44</v>
      </c>
      <c r="F37" s="34"/>
      <c r="G37" s="441" t="s">
        <v>45</v>
      </c>
      <c r="I37" s="34"/>
      <c r="J37" s="542" t="s">
        <v>46</v>
      </c>
      <c r="L37" s="34"/>
      <c r="M37" s="34" t="s">
        <v>47</v>
      </c>
      <c r="N37" s="35"/>
      <c r="O37" s="35"/>
      <c r="P37" s="33"/>
    </row>
    <row r="38" spans="1:16" ht="20.100000000000001" customHeight="1">
      <c r="A38" s="847" t="s">
        <v>42</v>
      </c>
      <c r="B38" s="855" t="s">
        <v>53</v>
      </c>
      <c r="C38" s="849" t="s">
        <v>26</v>
      </c>
      <c r="D38" s="23">
        <v>45306</v>
      </c>
      <c r="F38" s="23"/>
      <c r="G38" s="23">
        <v>45397</v>
      </c>
      <c r="I38" s="23"/>
      <c r="J38" s="23">
        <v>45488</v>
      </c>
      <c r="L38" s="23"/>
      <c r="M38" s="23">
        <v>45580</v>
      </c>
      <c r="O38" s="23"/>
      <c r="P38" s="31"/>
    </row>
    <row r="39" spans="1:16" ht="20.100000000000001" customHeight="1">
      <c r="A39" s="847"/>
      <c r="B39" s="855"/>
      <c r="C39" s="849"/>
      <c r="D39" s="25">
        <v>0.70833333333333304</v>
      </c>
      <c r="F39" s="25"/>
      <c r="G39" s="25">
        <v>0.70833333333333304</v>
      </c>
      <c r="I39" s="25"/>
      <c r="J39" s="25">
        <v>0.70833333333333304</v>
      </c>
      <c r="L39" s="25"/>
      <c r="M39" s="25">
        <v>0.70833333333333304</v>
      </c>
      <c r="O39" s="25"/>
      <c r="P39" s="32"/>
    </row>
    <row r="40" spans="1:16" ht="20.100000000000001" customHeight="1">
      <c r="A40" s="847"/>
      <c r="B40" s="855"/>
      <c r="C40" s="849"/>
      <c r="D40" s="27" t="s">
        <v>44</v>
      </c>
      <c r="F40" s="34"/>
      <c r="G40" s="528" t="s">
        <v>45</v>
      </c>
      <c r="I40" s="34"/>
      <c r="J40" s="542" t="s">
        <v>46</v>
      </c>
      <c r="L40" s="34"/>
      <c r="M40" s="34" t="s">
        <v>47</v>
      </c>
      <c r="N40" s="36"/>
      <c r="O40" s="35"/>
      <c r="P40" s="33"/>
    </row>
    <row r="41" spans="1:16" ht="20.100000000000001" customHeight="1">
      <c r="A41" s="847" t="s">
        <v>42</v>
      </c>
      <c r="B41" s="855" t="s">
        <v>54</v>
      </c>
      <c r="C41" s="849" t="s">
        <v>26</v>
      </c>
      <c r="D41" s="23">
        <v>45306</v>
      </c>
      <c r="F41" s="23"/>
      <c r="G41" s="23">
        <v>45397</v>
      </c>
      <c r="I41" s="23"/>
      <c r="J41" s="23">
        <v>45488</v>
      </c>
      <c r="L41" s="23"/>
      <c r="M41" s="23">
        <v>45580</v>
      </c>
      <c r="O41" s="23"/>
      <c r="P41" s="31"/>
    </row>
    <row r="42" spans="1:16" ht="20.100000000000001" customHeight="1">
      <c r="A42" s="847"/>
      <c r="B42" s="855"/>
      <c r="C42" s="849"/>
      <c r="D42" s="25">
        <v>0.70833333333333304</v>
      </c>
      <c r="F42" s="25"/>
      <c r="G42" s="25">
        <v>0.70833333333333304</v>
      </c>
      <c r="I42" s="25"/>
      <c r="J42" s="25">
        <v>0.70833333333333304</v>
      </c>
      <c r="L42" s="25"/>
      <c r="M42" s="25">
        <v>0.70833333333333304</v>
      </c>
      <c r="O42" s="25"/>
      <c r="P42" s="32"/>
    </row>
    <row r="43" spans="1:16" ht="20.100000000000001" customHeight="1">
      <c r="A43" s="847"/>
      <c r="B43" s="855"/>
      <c r="C43" s="849"/>
      <c r="D43" s="27" t="s">
        <v>44</v>
      </c>
      <c r="F43" s="34"/>
      <c r="G43" s="528" t="s">
        <v>45</v>
      </c>
      <c r="I43" s="34"/>
      <c r="J43" s="542" t="s">
        <v>46</v>
      </c>
      <c r="L43" s="34"/>
      <c r="M43" s="34" t="s">
        <v>47</v>
      </c>
      <c r="N43" s="36"/>
      <c r="O43" s="35"/>
      <c r="P43" s="33"/>
    </row>
    <row r="44" spans="1:16" ht="20.100000000000001" customHeight="1">
      <c r="A44" s="847" t="s">
        <v>42</v>
      </c>
      <c r="B44" s="855" t="s">
        <v>55</v>
      </c>
      <c r="C44" s="849" t="s">
        <v>26</v>
      </c>
      <c r="D44" s="23">
        <v>45316</v>
      </c>
      <c r="E44" s="23"/>
      <c r="F44" s="23"/>
      <c r="G44" s="23">
        <v>45407</v>
      </c>
      <c r="H44" s="23"/>
      <c r="I44" s="23"/>
      <c r="J44" s="23">
        <v>45498</v>
      </c>
      <c r="K44" s="23"/>
      <c r="L44" s="23"/>
      <c r="M44" s="23">
        <v>45590</v>
      </c>
      <c r="O44" s="37"/>
      <c r="P44" s="31"/>
    </row>
    <row r="45" spans="1:16" ht="20.100000000000001" customHeight="1">
      <c r="A45" s="847"/>
      <c r="B45" s="855"/>
      <c r="C45" s="849"/>
      <c r="D45" s="25">
        <v>0.70833333333333304</v>
      </c>
      <c r="F45" s="25"/>
      <c r="G45" s="25">
        <v>0.70833333333333304</v>
      </c>
      <c r="I45" s="25"/>
      <c r="J45" s="25">
        <v>0.70833333333333304</v>
      </c>
      <c r="L45" s="25"/>
      <c r="M45" s="25">
        <v>0.70833333333333304</v>
      </c>
      <c r="O45" s="25"/>
      <c r="P45" s="32"/>
    </row>
    <row r="46" spans="1:16" ht="20.100000000000001" customHeight="1">
      <c r="A46" s="847"/>
      <c r="B46" s="855"/>
      <c r="C46" s="849"/>
      <c r="D46" s="27" t="s">
        <v>44</v>
      </c>
      <c r="F46" s="34"/>
      <c r="G46" s="441" t="s">
        <v>45</v>
      </c>
      <c r="I46" s="34"/>
      <c r="J46" s="542" t="s">
        <v>46</v>
      </c>
      <c r="L46" s="34"/>
      <c r="M46" s="34" t="s">
        <v>47</v>
      </c>
      <c r="N46" s="36"/>
      <c r="O46" s="35"/>
      <c r="P46" s="33"/>
    </row>
    <row r="47" spans="1:16" ht="20.100000000000001" customHeight="1">
      <c r="A47" s="847" t="s">
        <v>56</v>
      </c>
      <c r="B47" s="854" t="s">
        <v>57</v>
      </c>
      <c r="C47" s="849" t="s">
        <v>26</v>
      </c>
      <c r="D47" s="23"/>
      <c r="E47" s="23">
        <v>45327</v>
      </c>
      <c r="F47" s="23"/>
      <c r="G47" s="23"/>
      <c r="H47" s="23">
        <v>45417</v>
      </c>
      <c r="I47" s="23"/>
      <c r="J47" s="23"/>
      <c r="K47" s="23">
        <v>45509</v>
      </c>
      <c r="L47" s="23"/>
      <c r="M47" s="23"/>
      <c r="N47" s="23">
        <v>45601</v>
      </c>
      <c r="O47" s="23"/>
      <c r="P47" s="31"/>
    </row>
    <row r="48" spans="1:16" ht="20.100000000000001" customHeight="1">
      <c r="A48" s="847"/>
      <c r="B48" s="854"/>
      <c r="C48" s="849"/>
      <c r="D48" s="25"/>
      <c r="E48" s="25">
        <v>0.70833333333333304</v>
      </c>
      <c r="F48" s="25"/>
      <c r="G48" s="25"/>
      <c r="H48" s="25">
        <v>0.70833333333333304</v>
      </c>
      <c r="I48" s="25"/>
      <c r="J48" s="25"/>
      <c r="K48" s="25">
        <v>0.70833333333333304</v>
      </c>
      <c r="L48" s="25"/>
      <c r="M48" s="25"/>
      <c r="N48" s="25">
        <v>0.70833333333333304</v>
      </c>
      <c r="O48" s="25"/>
      <c r="P48" s="32"/>
    </row>
    <row r="49" spans="1:16" ht="20.100000000000001" customHeight="1">
      <c r="A49" s="847"/>
      <c r="B49" s="854"/>
      <c r="C49" s="849"/>
      <c r="D49" s="38"/>
      <c r="E49" s="27" t="s">
        <v>44</v>
      </c>
      <c r="F49" s="28"/>
      <c r="G49" s="28"/>
      <c r="H49" s="542" t="s">
        <v>45</v>
      </c>
      <c r="I49" s="28"/>
      <c r="J49" s="28"/>
      <c r="K49" s="28" t="s">
        <v>46</v>
      </c>
      <c r="L49" s="28"/>
      <c r="M49" s="28"/>
      <c r="N49" s="28" t="s">
        <v>47</v>
      </c>
      <c r="O49" s="38"/>
      <c r="P49" s="33"/>
    </row>
    <row r="50" spans="1:16" ht="20.100000000000001" customHeight="1">
      <c r="A50" s="847" t="s">
        <v>56</v>
      </c>
      <c r="B50" s="854" t="s">
        <v>58</v>
      </c>
      <c r="C50" s="849" t="s">
        <v>26</v>
      </c>
      <c r="D50" s="23"/>
      <c r="F50" s="23">
        <v>45356</v>
      </c>
      <c r="G50" s="23"/>
      <c r="H50" s="23"/>
      <c r="I50" s="23"/>
      <c r="J50" s="23"/>
      <c r="K50" s="23"/>
      <c r="L50" s="23"/>
      <c r="M50" s="23"/>
      <c r="N50" s="23"/>
      <c r="O50" s="23"/>
      <c r="P50" s="31"/>
    </row>
    <row r="51" spans="1:16" ht="20.100000000000001" customHeight="1">
      <c r="A51" s="847"/>
      <c r="B51" s="854"/>
      <c r="C51" s="849"/>
      <c r="D51" s="25"/>
      <c r="F51" s="25">
        <v>0.70833333333333304</v>
      </c>
      <c r="G51" s="25"/>
      <c r="H51" s="25"/>
      <c r="I51" s="25"/>
      <c r="J51" s="25"/>
      <c r="K51" s="25"/>
      <c r="L51" s="25"/>
      <c r="M51" s="25"/>
      <c r="N51" s="25"/>
      <c r="O51" s="25"/>
      <c r="P51" s="32"/>
    </row>
    <row r="52" spans="1:16" ht="20.100000000000001" customHeight="1">
      <c r="A52" s="847"/>
      <c r="B52" s="854"/>
      <c r="C52" s="849"/>
      <c r="D52" s="38"/>
      <c r="E52" s="28"/>
      <c r="F52" s="27" t="s">
        <v>59</v>
      </c>
      <c r="G52" s="28"/>
      <c r="H52" s="28"/>
      <c r="I52" s="28"/>
      <c r="J52" s="28"/>
      <c r="K52" s="38"/>
      <c r="L52" s="38"/>
      <c r="M52" s="38"/>
      <c r="N52" s="38"/>
      <c r="O52" s="38"/>
      <c r="P52" s="33"/>
    </row>
    <row r="53" spans="1:16" ht="20.100000000000001" customHeight="1">
      <c r="A53" s="847" t="s">
        <v>39</v>
      </c>
      <c r="B53" s="852" t="s">
        <v>60</v>
      </c>
      <c r="C53" s="853" t="s">
        <v>26</v>
      </c>
      <c r="D53" s="39"/>
      <c r="E53" s="40"/>
      <c r="F53" s="23">
        <v>45356</v>
      </c>
      <c r="G53" s="41"/>
      <c r="H53" s="41"/>
      <c r="I53" s="41"/>
      <c r="J53" s="41"/>
      <c r="K53" s="41"/>
      <c r="L53" s="39"/>
      <c r="M53" s="39"/>
      <c r="N53" s="39"/>
      <c r="O53" s="39"/>
      <c r="P53" s="42"/>
    </row>
    <row r="54" spans="1:16" ht="20.100000000000001" customHeight="1">
      <c r="A54" s="847"/>
      <c r="B54" s="852"/>
      <c r="C54" s="853"/>
      <c r="D54" s="43"/>
      <c r="F54" s="25">
        <v>0.70833333333333304</v>
      </c>
      <c r="G54" s="44"/>
      <c r="H54" s="44"/>
      <c r="I54" s="44"/>
      <c r="J54" s="44"/>
      <c r="K54" s="44"/>
      <c r="L54" s="43"/>
      <c r="M54" s="43"/>
      <c r="N54" s="43"/>
      <c r="O54" s="43"/>
      <c r="P54" s="45"/>
    </row>
    <row r="55" spans="1:16" ht="20.100000000000001" customHeight="1">
      <c r="A55" s="847"/>
      <c r="B55" s="852"/>
      <c r="C55" s="853"/>
      <c r="D55" s="43"/>
      <c r="F55" s="28" t="s">
        <v>59</v>
      </c>
      <c r="G55" s="44"/>
      <c r="H55" s="44"/>
      <c r="I55" s="44"/>
      <c r="J55" s="44"/>
      <c r="K55" s="44"/>
      <c r="L55" s="43"/>
      <c r="M55" s="43"/>
      <c r="N55" s="43"/>
      <c r="O55" s="43"/>
      <c r="P55" s="45"/>
    </row>
    <row r="56" spans="1:16" ht="20.100000000000001" customHeight="1">
      <c r="A56" s="847" t="s">
        <v>61</v>
      </c>
      <c r="B56" s="851" t="s">
        <v>62</v>
      </c>
      <c r="C56" s="849" t="s">
        <v>26</v>
      </c>
      <c r="D56" s="23"/>
      <c r="E56" s="23">
        <v>45327</v>
      </c>
      <c r="F56" s="23"/>
      <c r="G56" s="23"/>
      <c r="H56" s="23"/>
      <c r="I56" s="23"/>
      <c r="J56" s="23"/>
      <c r="K56" s="23"/>
      <c r="L56" s="23"/>
      <c r="M56" s="23"/>
      <c r="N56" s="23"/>
      <c r="O56" s="23"/>
      <c r="P56" s="31"/>
    </row>
    <row r="57" spans="1:16" ht="20.100000000000001" customHeight="1">
      <c r="A57" s="847"/>
      <c r="B57" s="851"/>
      <c r="C57" s="849"/>
      <c r="D57" s="25"/>
      <c r="E57" s="25">
        <v>0.70833333333333304</v>
      </c>
      <c r="F57" s="25"/>
      <c r="G57" s="25"/>
      <c r="H57" s="25"/>
      <c r="I57" s="25"/>
      <c r="J57" s="25"/>
      <c r="K57" s="25"/>
      <c r="L57" s="25"/>
      <c r="M57" s="25"/>
      <c r="N57" s="25"/>
      <c r="O57" s="25"/>
      <c r="P57" s="32"/>
    </row>
    <row r="58" spans="1:16" ht="20.100000000000001" customHeight="1">
      <c r="A58" s="847"/>
      <c r="B58" s="851"/>
      <c r="C58" s="849"/>
      <c r="D58" s="35"/>
      <c r="E58" s="27" t="s">
        <v>59</v>
      </c>
      <c r="F58" s="34"/>
      <c r="G58" s="34"/>
      <c r="H58" s="34"/>
      <c r="I58" s="34"/>
      <c r="J58" s="34"/>
      <c r="K58" s="28"/>
      <c r="L58" s="38"/>
      <c r="M58" s="38"/>
      <c r="N58" s="38"/>
      <c r="O58" s="38"/>
      <c r="P58" s="33"/>
    </row>
    <row r="59" spans="1:16" ht="20.100000000000001" customHeight="1">
      <c r="A59" s="847" t="s">
        <v>61</v>
      </c>
      <c r="B59" s="851" t="s">
        <v>63</v>
      </c>
      <c r="C59" s="849" t="s">
        <v>26</v>
      </c>
      <c r="D59" s="23"/>
      <c r="E59" s="23">
        <v>45327</v>
      </c>
      <c r="F59" s="23"/>
      <c r="G59" s="23"/>
      <c r="H59" s="23"/>
      <c r="I59" s="23"/>
      <c r="J59" s="23"/>
      <c r="K59" s="23"/>
      <c r="L59" s="23"/>
      <c r="M59" s="23"/>
      <c r="N59" s="23"/>
      <c r="O59" s="23"/>
      <c r="P59" s="31"/>
    </row>
    <row r="60" spans="1:16" ht="20.100000000000001" customHeight="1">
      <c r="A60" s="847"/>
      <c r="B60" s="851"/>
      <c r="C60" s="849"/>
      <c r="D60" s="25"/>
      <c r="E60" s="25">
        <v>0.70833333333333304</v>
      </c>
      <c r="F60" s="25"/>
      <c r="G60" s="25"/>
      <c r="H60" s="25"/>
      <c r="I60" s="25"/>
      <c r="J60" s="25"/>
      <c r="K60" s="25"/>
      <c r="L60" s="25"/>
      <c r="M60" s="25"/>
      <c r="N60" s="25"/>
      <c r="O60" s="25"/>
      <c r="P60" s="32"/>
    </row>
    <row r="61" spans="1:16" ht="20.100000000000001" customHeight="1">
      <c r="A61" s="847"/>
      <c r="B61" s="851"/>
      <c r="C61" s="849"/>
      <c r="D61" s="35"/>
      <c r="E61" s="27" t="s">
        <v>59</v>
      </c>
      <c r="F61" s="34"/>
      <c r="G61" s="34"/>
      <c r="H61" s="34"/>
      <c r="I61" s="34"/>
      <c r="J61" s="34"/>
      <c r="K61" s="28"/>
      <c r="L61" s="38"/>
      <c r="M61" s="38"/>
      <c r="N61" s="38"/>
      <c r="O61" s="38"/>
      <c r="P61" s="33"/>
    </row>
    <row r="62" spans="1:16" ht="20.100000000000001" customHeight="1">
      <c r="A62" s="847" t="s">
        <v>61</v>
      </c>
      <c r="B62" s="851" t="s">
        <v>64</v>
      </c>
      <c r="C62" s="849" t="s">
        <v>26</v>
      </c>
      <c r="D62" s="23"/>
      <c r="E62" s="23">
        <v>45327</v>
      </c>
      <c r="F62" s="23"/>
      <c r="G62" s="23"/>
      <c r="H62" s="23"/>
      <c r="I62" s="23"/>
      <c r="J62" s="23"/>
      <c r="K62" s="23"/>
      <c r="L62" s="23"/>
      <c r="M62" s="23"/>
      <c r="N62" s="23"/>
      <c r="O62" s="23"/>
      <c r="P62" s="31"/>
    </row>
    <row r="63" spans="1:16" ht="20.100000000000001" customHeight="1">
      <c r="A63" s="847"/>
      <c r="B63" s="851"/>
      <c r="C63" s="849"/>
      <c r="D63" s="25"/>
      <c r="E63" s="25">
        <v>0.70833333333333304</v>
      </c>
      <c r="F63" s="25"/>
      <c r="G63" s="25"/>
      <c r="H63" s="25"/>
      <c r="I63" s="25"/>
      <c r="J63" s="25"/>
      <c r="K63" s="25"/>
      <c r="L63" s="25"/>
      <c r="M63" s="25"/>
      <c r="N63" s="25"/>
      <c r="O63" s="25"/>
      <c r="P63" s="32"/>
    </row>
    <row r="64" spans="1:16" ht="20.100000000000001" customHeight="1">
      <c r="A64" s="847"/>
      <c r="B64" s="851"/>
      <c r="C64" s="849"/>
      <c r="D64" s="35"/>
      <c r="E64" s="27" t="s">
        <v>59</v>
      </c>
      <c r="F64" s="34"/>
      <c r="G64" s="34"/>
      <c r="H64" s="34"/>
      <c r="I64" s="34"/>
      <c r="J64" s="34"/>
      <c r="K64" s="28"/>
      <c r="L64" s="38"/>
      <c r="M64" s="38"/>
      <c r="N64" s="38"/>
      <c r="O64" s="38"/>
      <c r="P64" s="33"/>
    </row>
    <row r="65" spans="1:16" ht="20.100000000000001" customHeight="1">
      <c r="A65" s="847" t="s">
        <v>65</v>
      </c>
      <c r="B65" s="850" t="s">
        <v>66</v>
      </c>
      <c r="C65" s="849" t="s">
        <v>26</v>
      </c>
      <c r="D65" s="23"/>
      <c r="E65" s="23"/>
      <c r="F65" s="23">
        <v>45371</v>
      </c>
      <c r="G65" s="23"/>
      <c r="H65" s="23"/>
      <c r="I65" s="23"/>
      <c r="J65" s="23"/>
      <c r="K65" s="23"/>
      <c r="L65" s="23"/>
      <c r="M65" s="23"/>
      <c r="N65" s="23"/>
      <c r="O65" s="23"/>
      <c r="P65" s="31"/>
    </row>
    <row r="66" spans="1:16" ht="20.100000000000001" customHeight="1">
      <c r="A66" s="847"/>
      <c r="B66" s="850"/>
      <c r="C66" s="849"/>
      <c r="D66" s="25"/>
      <c r="E66" s="25"/>
      <c r="F66" s="25">
        <v>0.70833333333333304</v>
      </c>
      <c r="G66" s="25"/>
      <c r="H66" s="25"/>
      <c r="I66" s="25"/>
      <c r="J66" s="25"/>
      <c r="K66" s="25"/>
      <c r="L66" s="25"/>
      <c r="M66" s="25"/>
      <c r="N66" s="25"/>
      <c r="O66" s="25"/>
      <c r="P66" s="32"/>
    </row>
    <row r="67" spans="1:16" ht="20.100000000000001" customHeight="1">
      <c r="A67" s="847"/>
      <c r="B67" s="850"/>
      <c r="C67" s="849"/>
      <c r="D67" s="35"/>
      <c r="E67" s="35"/>
      <c r="F67" s="27" t="s">
        <v>59</v>
      </c>
      <c r="G67" s="35"/>
      <c r="H67" s="34"/>
      <c r="I67" s="34"/>
      <c r="J67" s="34"/>
      <c r="K67" s="28"/>
      <c r="L67" s="28"/>
      <c r="M67" s="28"/>
      <c r="N67" s="38"/>
      <c r="O67" s="38"/>
      <c r="P67" s="33"/>
    </row>
    <row r="68" spans="1:16" ht="20.100000000000001" customHeight="1">
      <c r="A68" s="847" t="s">
        <v>65</v>
      </c>
      <c r="B68" s="850" t="s">
        <v>67</v>
      </c>
      <c r="C68" s="849" t="s">
        <v>26</v>
      </c>
      <c r="D68" s="23"/>
      <c r="E68" s="23"/>
      <c r="F68" s="23">
        <v>45371</v>
      </c>
      <c r="G68" s="23"/>
      <c r="H68" s="23"/>
      <c r="I68" s="23"/>
      <c r="J68" s="23"/>
      <c r="K68" s="23"/>
      <c r="L68" s="23"/>
      <c r="M68" s="23"/>
      <c r="N68" s="23"/>
      <c r="O68" s="23"/>
      <c r="P68" s="31"/>
    </row>
    <row r="69" spans="1:16" ht="20.100000000000001" customHeight="1">
      <c r="A69" s="847"/>
      <c r="B69" s="850"/>
      <c r="C69" s="849"/>
      <c r="D69" s="25"/>
      <c r="E69" s="25"/>
      <c r="F69" s="25">
        <v>0.70833333333333304</v>
      </c>
      <c r="G69" s="25"/>
      <c r="H69" s="25"/>
      <c r="I69" s="25"/>
      <c r="J69" s="25"/>
      <c r="K69" s="25"/>
      <c r="L69" s="25"/>
      <c r="M69" s="25"/>
      <c r="N69" s="25"/>
      <c r="O69" s="25"/>
      <c r="P69" s="32"/>
    </row>
    <row r="70" spans="1:16" ht="20.100000000000001" customHeight="1">
      <c r="A70" s="847"/>
      <c r="B70" s="850"/>
      <c r="C70" s="849"/>
      <c r="D70" s="35"/>
      <c r="E70" s="35"/>
      <c r="F70" s="27" t="s">
        <v>59</v>
      </c>
      <c r="G70" s="35"/>
      <c r="H70" s="35"/>
      <c r="I70" s="35"/>
      <c r="J70" s="35"/>
      <c r="K70" s="38"/>
      <c r="L70" s="38"/>
      <c r="M70" s="38"/>
      <c r="N70" s="38"/>
      <c r="O70" s="38"/>
      <c r="P70" s="33"/>
    </row>
    <row r="71" spans="1:16" ht="20.100000000000001" customHeight="1">
      <c r="A71" s="847" t="s">
        <v>65</v>
      </c>
      <c r="B71" s="850" t="s">
        <v>68</v>
      </c>
      <c r="C71" s="849" t="s">
        <v>26</v>
      </c>
      <c r="D71" s="23"/>
      <c r="E71" s="23"/>
      <c r="F71" s="23">
        <v>45371</v>
      </c>
      <c r="G71" s="23"/>
      <c r="H71" s="23"/>
      <c r="I71" s="23"/>
      <c r="J71" s="23"/>
      <c r="K71" s="23"/>
      <c r="L71" s="23"/>
      <c r="M71" s="23"/>
      <c r="N71" s="23"/>
      <c r="O71" s="23"/>
      <c r="P71" s="31"/>
    </row>
    <row r="72" spans="1:16" ht="20.100000000000001" customHeight="1">
      <c r="A72" s="847"/>
      <c r="B72" s="850"/>
      <c r="C72" s="849"/>
      <c r="D72" s="25"/>
      <c r="E72" s="25"/>
      <c r="F72" s="25">
        <v>0.70833333333333304</v>
      </c>
      <c r="G72" s="25"/>
      <c r="H72" s="25"/>
      <c r="I72" s="25"/>
      <c r="J72" s="25"/>
      <c r="K72" s="25"/>
      <c r="L72" s="25"/>
      <c r="M72" s="25"/>
      <c r="N72" s="25"/>
      <c r="O72" s="25"/>
      <c r="P72" s="32"/>
    </row>
    <row r="73" spans="1:16" ht="20.100000000000001" customHeight="1">
      <c r="A73" s="847"/>
      <c r="B73" s="850"/>
      <c r="C73" s="849"/>
      <c r="D73" s="35"/>
      <c r="E73" s="35"/>
      <c r="F73" s="27" t="s">
        <v>59</v>
      </c>
      <c r="G73" s="35"/>
      <c r="H73" s="35"/>
      <c r="I73" s="35"/>
      <c r="J73" s="35"/>
      <c r="K73" s="38"/>
      <c r="L73" s="38"/>
      <c r="M73" s="38"/>
      <c r="N73" s="38"/>
      <c r="O73" s="38"/>
      <c r="P73" s="33"/>
    </row>
    <row r="74" spans="1:16" ht="20.100000000000001" customHeight="1">
      <c r="A74" s="847" t="s">
        <v>65</v>
      </c>
      <c r="B74" s="850" t="s">
        <v>69</v>
      </c>
      <c r="C74" s="849" t="s">
        <v>26</v>
      </c>
      <c r="D74" s="23"/>
      <c r="E74" s="23"/>
      <c r="F74" s="23">
        <v>45371</v>
      </c>
      <c r="G74" s="23"/>
      <c r="H74" s="23"/>
      <c r="I74" s="23"/>
      <c r="J74" s="23"/>
      <c r="K74" s="23"/>
      <c r="L74" s="23"/>
      <c r="M74" s="23"/>
      <c r="N74" s="23"/>
      <c r="O74" s="23"/>
      <c r="P74" s="31"/>
    </row>
    <row r="75" spans="1:16" ht="20.100000000000001" customHeight="1">
      <c r="A75" s="847"/>
      <c r="B75" s="850"/>
      <c r="C75" s="849"/>
      <c r="D75" s="25"/>
      <c r="E75" s="25"/>
      <c r="F75" s="25">
        <v>0.70833333333333304</v>
      </c>
      <c r="G75" s="25"/>
      <c r="H75" s="25"/>
      <c r="I75" s="25"/>
      <c r="J75" s="25"/>
      <c r="K75" s="25"/>
      <c r="L75" s="25"/>
      <c r="M75" s="25"/>
      <c r="N75" s="25"/>
      <c r="O75" s="25"/>
      <c r="P75" s="32"/>
    </row>
    <row r="76" spans="1:16" ht="20.100000000000001" customHeight="1">
      <c r="A76" s="847"/>
      <c r="B76" s="850"/>
      <c r="C76" s="849"/>
      <c r="D76" s="35"/>
      <c r="E76" s="35"/>
      <c r="F76" s="27" t="s">
        <v>59</v>
      </c>
      <c r="G76" s="35"/>
      <c r="H76" s="35"/>
      <c r="I76" s="35"/>
      <c r="J76" s="35"/>
      <c r="K76" s="38"/>
      <c r="L76" s="38"/>
      <c r="M76" s="38"/>
      <c r="N76" s="38"/>
      <c r="O76" s="38"/>
      <c r="P76" s="33"/>
    </row>
    <row r="77" spans="1:16" ht="20.100000000000001" customHeight="1">
      <c r="A77" s="847" t="s">
        <v>65</v>
      </c>
      <c r="B77" s="850" t="s">
        <v>70</v>
      </c>
      <c r="C77" s="849" t="s">
        <v>26</v>
      </c>
      <c r="D77" s="23"/>
      <c r="E77" s="23"/>
      <c r="F77" s="23"/>
      <c r="G77" s="23"/>
      <c r="H77" s="23">
        <v>45417</v>
      </c>
      <c r="I77" s="23"/>
      <c r="J77" s="23"/>
      <c r="K77" s="23"/>
      <c r="L77" s="23"/>
      <c r="M77" s="23"/>
      <c r="N77" s="23"/>
      <c r="O77" s="23"/>
      <c r="P77" s="31"/>
    </row>
    <row r="78" spans="1:16" ht="20.100000000000001" customHeight="1">
      <c r="A78" s="847"/>
      <c r="B78" s="850"/>
      <c r="C78" s="849"/>
      <c r="D78" s="25"/>
      <c r="E78" s="25"/>
      <c r="F78" s="25"/>
      <c r="G78" s="25"/>
      <c r="H78" s="25">
        <v>0.70833333333333304</v>
      </c>
      <c r="I78" s="25"/>
      <c r="J78" s="25"/>
      <c r="K78" s="25"/>
      <c r="L78" s="25"/>
      <c r="M78" s="25"/>
      <c r="N78" s="25"/>
      <c r="O78" s="25"/>
      <c r="P78" s="32"/>
    </row>
    <row r="79" spans="1:16" ht="20.100000000000001" customHeight="1">
      <c r="A79" s="847"/>
      <c r="B79" s="850"/>
      <c r="C79" s="849"/>
      <c r="D79" s="35"/>
      <c r="E79" s="35"/>
      <c r="F79" s="35"/>
      <c r="G79" s="35"/>
      <c r="H79" s="542" t="s">
        <v>59</v>
      </c>
      <c r="I79" s="35"/>
      <c r="J79" s="35"/>
      <c r="K79" s="38"/>
      <c r="L79" s="38"/>
      <c r="M79" s="38"/>
      <c r="N79" s="38"/>
      <c r="O79" s="38"/>
      <c r="P79" s="33"/>
    </row>
    <row r="80" spans="1:16" ht="20.100000000000001" customHeight="1">
      <c r="A80" s="847" t="s">
        <v>71</v>
      </c>
      <c r="B80" s="848" t="s">
        <v>72</v>
      </c>
      <c r="C80" s="849" t="s">
        <v>26</v>
      </c>
      <c r="D80" s="37"/>
      <c r="F80" s="23">
        <v>45356</v>
      </c>
      <c r="G80" s="37"/>
      <c r="I80" s="37"/>
      <c r="J80" s="37"/>
      <c r="L80" s="37"/>
      <c r="M80" s="37"/>
      <c r="O80" s="37"/>
      <c r="P80" s="31"/>
    </row>
    <row r="81" spans="1:16" ht="20.100000000000001" customHeight="1">
      <c r="A81" s="847"/>
      <c r="B81" s="848"/>
      <c r="C81" s="849"/>
      <c r="D81" s="25"/>
      <c r="F81" s="25">
        <v>0.70833333333333304</v>
      </c>
      <c r="G81" s="25"/>
      <c r="I81" s="25"/>
      <c r="J81" s="25"/>
      <c r="L81" s="25"/>
      <c r="M81" s="25"/>
      <c r="O81" s="25"/>
      <c r="P81" s="32"/>
    </row>
    <row r="82" spans="1:16" ht="20.100000000000001" customHeight="1">
      <c r="A82" s="847"/>
      <c r="B82" s="848"/>
      <c r="C82" s="849"/>
      <c r="D82" s="28"/>
      <c r="E82" s="36"/>
      <c r="F82" s="28" t="s">
        <v>59</v>
      </c>
      <c r="G82" s="28"/>
      <c r="H82" s="36"/>
      <c r="I82" s="28"/>
      <c r="J82" s="28"/>
      <c r="K82" s="36"/>
      <c r="L82" s="28"/>
      <c r="M82" s="28"/>
      <c r="N82" s="36"/>
      <c r="O82" s="38"/>
      <c r="P82" s="33"/>
    </row>
    <row r="83" spans="1:16" ht="20.100000000000001" customHeight="1">
      <c r="A83" s="847" t="s">
        <v>73</v>
      </c>
      <c r="B83" s="848" t="s">
        <v>74</v>
      </c>
      <c r="C83" s="849" t="s">
        <v>26</v>
      </c>
      <c r="D83" s="37"/>
      <c r="F83" s="23">
        <v>45356</v>
      </c>
      <c r="G83" s="37"/>
      <c r="I83" s="37"/>
      <c r="J83" s="37"/>
      <c r="L83" s="37"/>
      <c r="M83" s="37"/>
      <c r="O83" s="37"/>
      <c r="P83" s="31"/>
    </row>
    <row r="84" spans="1:16" ht="20.100000000000001" customHeight="1">
      <c r="A84" s="847"/>
      <c r="B84" s="848"/>
      <c r="C84" s="849"/>
      <c r="D84" s="25"/>
      <c r="F84" s="25">
        <v>0.70833333333333304</v>
      </c>
      <c r="G84" s="25"/>
      <c r="I84" s="25"/>
      <c r="J84" s="25"/>
      <c r="L84" s="25"/>
      <c r="M84" s="25"/>
      <c r="O84" s="25"/>
      <c r="P84" s="32"/>
    </row>
    <row r="85" spans="1:16" ht="20.100000000000001" customHeight="1">
      <c r="A85" s="847"/>
      <c r="B85" s="848"/>
      <c r="C85" s="849"/>
      <c r="D85" s="28"/>
      <c r="E85" s="36"/>
      <c r="F85" s="28" t="s">
        <v>59</v>
      </c>
      <c r="G85" s="28"/>
      <c r="H85" s="36"/>
      <c r="I85" s="28"/>
      <c r="J85" s="28"/>
      <c r="K85" s="36"/>
      <c r="L85" s="28"/>
      <c r="M85" s="28"/>
      <c r="N85" s="36"/>
      <c r="O85" s="38"/>
      <c r="P85" s="33"/>
    </row>
    <row r="86" spans="1:16" ht="20.100000000000001" customHeight="1">
      <c r="A86" s="847" t="s">
        <v>73</v>
      </c>
      <c r="B86" s="848" t="s">
        <v>75</v>
      </c>
      <c r="C86" s="849" t="s">
        <v>26</v>
      </c>
      <c r="D86" s="37"/>
      <c r="F86" s="23">
        <v>45356</v>
      </c>
      <c r="G86" s="37"/>
      <c r="I86" s="37"/>
      <c r="J86" s="37"/>
      <c r="L86" s="37"/>
      <c r="M86" s="37"/>
      <c r="O86" s="37"/>
      <c r="P86" s="31"/>
    </row>
    <row r="87" spans="1:16" ht="20.100000000000001" customHeight="1">
      <c r="A87" s="847"/>
      <c r="B87" s="848"/>
      <c r="C87" s="849"/>
      <c r="D87" s="25"/>
      <c r="F87" s="25">
        <v>0.70833333333333304</v>
      </c>
      <c r="G87" s="25"/>
      <c r="I87" s="25"/>
      <c r="J87" s="25"/>
      <c r="L87" s="25"/>
      <c r="M87" s="25"/>
      <c r="O87" s="25"/>
      <c r="P87" s="32"/>
    </row>
    <row r="88" spans="1:16" ht="20.100000000000001" customHeight="1">
      <c r="A88" s="847"/>
      <c r="B88" s="848"/>
      <c r="C88" s="849"/>
      <c r="D88" s="28"/>
      <c r="E88" s="36"/>
      <c r="F88" s="28" t="s">
        <v>59</v>
      </c>
      <c r="G88" s="28"/>
      <c r="H88" s="36"/>
      <c r="I88" s="28"/>
      <c r="J88" s="28"/>
      <c r="K88" s="36"/>
      <c r="L88" s="28"/>
      <c r="M88" s="28"/>
      <c r="N88" s="36"/>
      <c r="O88" s="38"/>
      <c r="P88" s="33"/>
    </row>
    <row r="240" spans="5:5" ht="97.2">
      <c r="E240" s="46" t="s">
        <v>76</v>
      </c>
    </row>
  </sheetData>
  <mergeCells count="91">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0:A52"/>
    <mergeCell ref="B50:B52"/>
    <mergeCell ref="C50:C52"/>
    <mergeCell ref="A53:A55"/>
    <mergeCell ref="B53:B55"/>
    <mergeCell ref="C53:C55"/>
    <mergeCell ref="A56:A58"/>
    <mergeCell ref="B56:B58"/>
    <mergeCell ref="C56:C58"/>
    <mergeCell ref="A59:A61"/>
    <mergeCell ref="B59:B61"/>
    <mergeCell ref="C59:C61"/>
    <mergeCell ref="A62:A64"/>
    <mergeCell ref="B62:B64"/>
    <mergeCell ref="C62:C64"/>
    <mergeCell ref="A65:A67"/>
    <mergeCell ref="B65:B67"/>
    <mergeCell ref="C65:C67"/>
    <mergeCell ref="A68:A70"/>
    <mergeCell ref="B68:B70"/>
    <mergeCell ref="C68:C70"/>
    <mergeCell ref="A71:A73"/>
    <mergeCell ref="B71:B73"/>
    <mergeCell ref="C71:C73"/>
    <mergeCell ref="A74:A76"/>
    <mergeCell ref="B74:B76"/>
    <mergeCell ref="C74:C76"/>
    <mergeCell ref="A77:A79"/>
    <mergeCell ref="B77:B79"/>
    <mergeCell ref="C77:C79"/>
    <mergeCell ref="A80:A82"/>
    <mergeCell ref="B80:B82"/>
    <mergeCell ref="C80:C82"/>
    <mergeCell ref="A83:A85"/>
    <mergeCell ref="B83:B85"/>
    <mergeCell ref="C83:C85"/>
    <mergeCell ref="A86:A88"/>
    <mergeCell ref="B86:B88"/>
    <mergeCell ref="C86:C88"/>
  </mergeCells>
  <phoneticPr fontId="57" type="noConversion"/>
  <hyperlinks>
    <hyperlink ref="B11" location="公庫收支月報!A1" display="臺東縣成功鎮公庫收支月報" xr:uid="{00000000-0004-0000-0000-000000000000}"/>
    <hyperlink ref="D13" location="'112-12公庫收支月報'!A1" display="(112年12月)" xr:uid="{00000000-0004-0000-0000-000001000000}"/>
    <hyperlink ref="E13" location="'113-1月公庫收支月報'!A1" display="(113年1月)" xr:uid="{00000000-0004-0000-0000-000002000000}"/>
    <hyperlink ref="F13" location="'113-2月公庫收支月報'!A1" display="(113年2月)" xr:uid="{00000000-0004-0000-0000-000003000000}"/>
    <hyperlink ref="G13" location="'113-3月公庫收支月報'!A1" display="(113年3月)" xr:uid="{00000000-0004-0000-0000-000004000000}"/>
    <hyperlink ref="B14" location="資源回收成果統計!A1" display="臺東縣成功鎮資源回收成果統計" xr:uid="{00000000-0004-0000-0000-000005000000}"/>
    <hyperlink ref="B17" location="一般垃圾及廚餘清理狀況!A1" display="臺東縣成功鎮一般垃圾及廚餘清理狀況" xr:uid="{00000000-0004-0000-0000-000006000000}"/>
    <hyperlink ref="B20" location="'停車位概況-都市計畫區內路外'!A1" display="臺東縣成功鎮停車位概況－都市計畫區內路外" xr:uid="{00000000-0004-0000-0000-000007000000}"/>
    <hyperlink ref="D22" location="都市計畫區內路外112第四季!Print_Area" display="(112年第四季)" xr:uid="{00000000-0004-0000-0000-000008000000}"/>
    <hyperlink ref="B23" location="'停車位概況-都市計畫區外路外'!A1" display="臺東縣成功鎮停車位概況-都市計畫區外路外" xr:uid="{00000000-0004-0000-0000-000009000000}"/>
    <hyperlink ref="D25" location="都市計畫區外路外112第四季!pp" display="(112年第四季)" xr:uid="{00000000-0004-0000-0000-00000A000000}"/>
    <hyperlink ref="B26" location="'停車位概況-路邊停車位'!A1" display="臺東縣成功鎮停車位概況-路邊停車位" xr:uid="{00000000-0004-0000-0000-00000B000000}"/>
    <hyperlink ref="D28" location="路邊停車112年第四季!Print_Area" display="(112年第四季)" xr:uid="{00000000-0004-0000-0000-00000C000000}"/>
    <hyperlink ref="B29" location="'停車位概況-區內路外身心障礙者專用停車位'!A1" display="臺東縣成功鎮停車位概況-區內路外身心障礙者專用停車位" xr:uid="{00000000-0004-0000-0000-00000D000000}"/>
    <hyperlink ref="D31" location="'2522-14-05-03112年第四季'!Print_Area" display="(112年第四季)" xr:uid="{00000000-0004-0000-0000-00000E000000}"/>
    <hyperlink ref="B32" location="'停車位概況-區外路外身心障礙者專用停車位'!A1" display="臺東縣成功鎮停車位概況-區外路外身心障礙者專用停車位" xr:uid="{00000000-0004-0000-0000-00000F000000}"/>
    <hyperlink ref="D34" location="'2522-14-06-03 112年第四季'!Print_Area" display="(112年第四季)" xr:uid="{00000000-0004-0000-0000-000010000000}"/>
    <hyperlink ref="B35" location="'停車位概況-路邊身心障礙者專用停車位'!A1" display="臺東縣成功鎮停車位概況-路邊身心障礙者專用停車位" xr:uid="{00000000-0004-0000-0000-000011000000}"/>
    <hyperlink ref="D37" location="'2522-14-07-03 112年第四季'!Print_Area" display="(112年第四季)" xr:uid="{00000000-0004-0000-0000-000012000000}"/>
    <hyperlink ref="B38" location="'停車位概況-區內路外電動車專用停車位'!A1" display="臺東縣成功鎮停車位概況-區內路外電動車專用停車位" xr:uid="{00000000-0004-0000-0000-000013000000}"/>
    <hyperlink ref="D40" location="'2522-14-08-03 112年第四季'!Print_Area" display="(112年第四季)" xr:uid="{00000000-0004-0000-0000-000014000000}"/>
    <hyperlink ref="B41" location="'停車位概況-區外路外電動車專用停車位'!A1" display="臺東縣成功鎮停車位概況-區外路外電動車專用停車位" xr:uid="{00000000-0004-0000-0000-000015000000}"/>
    <hyperlink ref="D43" location="'2522-14-09-03 112年第四季'!Print_Area" display="(112年第四季)" xr:uid="{00000000-0004-0000-0000-000016000000}"/>
    <hyperlink ref="B44" location="'停車位概況-路邊電動車專用停車位'!A1" display="臺東縣成功鎮停車位概況-路邊電動車專用停車位" xr:uid="{00000000-0004-0000-0000-000017000000}"/>
    <hyperlink ref="D46" location="'2522-14-10-03 112年第四季'!Print_Area" display="(112年第四季)" xr:uid="{00000000-0004-0000-0000-000018000000}"/>
    <hyperlink ref="B47" location="列冊需關懷獨居老人人數及服務概況!A1" display="臺東縣成功鎮列冊需關懷獨居老人人數及服務概況" xr:uid="{00000000-0004-0000-0000-000019000000}"/>
    <hyperlink ref="E49" location="臺東縣成功鎮列冊需關懷獨居老人概況第四季!A1" display="(112年第四季)" xr:uid="{00000000-0004-0000-0000-00001A000000}"/>
    <hyperlink ref="B50" location="推行社區發展工作概況!A1" display="臺東縣成功鎮推行社區發展工作概況" xr:uid="{00000000-0004-0000-0000-00001B000000}"/>
    <hyperlink ref="F52" location="推行社區發展概況112年!A1" display="(112年)" xr:uid="{00000000-0004-0000-0000-00001C000000}"/>
    <hyperlink ref="B53" location="治山防災整體治理工程!A1" display="臺東縣成功鎮治山防災整體治理工程" xr:uid="{00000000-0004-0000-0000-00001D000000}"/>
    <hyperlink ref="B56" location="辦理調解業務概況!A1" display="臺東縣成功鎮辦理調解業務概況" xr:uid="{00000000-0004-0000-0000-00001E000000}"/>
    <hyperlink ref="E58" location="調解業務概況112年!A1" display="(112年)" xr:uid="{00000000-0004-0000-0000-00001F000000}"/>
    <hyperlink ref="B59" location="調解委員會組織概況!A1" display="臺東縣成功鎮調解委員會組織概況" xr:uid="{00000000-0004-0000-0000-000020000000}"/>
    <hyperlink ref="E61" location="調解組織概況112年!A1" display="(112年)" xr:uid="{00000000-0004-0000-0000-000021000000}"/>
    <hyperlink ref="B62" location="辦理調解方式概況!A1" display="臺東縣成功鎮辦理調解方式概況" xr:uid="{00000000-0004-0000-0000-000022000000}"/>
    <hyperlink ref="E64" location="調解方式概況112年!A1" display="(112年)" xr:uid="{00000000-0004-0000-0000-000023000000}"/>
    <hyperlink ref="B65" location="公墓設施使用概況!A1" display="臺東縣成功鎮公墓設施使用概況" xr:uid="{00000000-0004-0000-0000-000024000000}"/>
    <hyperlink ref="F67" location="公墓設施概況112年!A1" display="(112年)" xr:uid="{00000000-0004-0000-0000-000025000000}"/>
    <hyperlink ref="B68" location="'骨灰(骸)存放設施使用概況'!A1" display="臺東縣成功鎮骨灰(骸)存放設施使用概況" xr:uid="{00000000-0004-0000-0000-000026000000}"/>
    <hyperlink ref="F70" location="骨灰骸存放概況112年!A1" display="(112年)" xr:uid="{00000000-0004-0000-0000-000027000000}"/>
    <hyperlink ref="B71" location="殯葬管理業務概況!A1" display="臺東縣成功鎮殯葬管理業務概況" xr:uid="{00000000-0004-0000-0000-000028000000}"/>
    <hyperlink ref="F73" location="殯葬管理業務概況112年!A1" display="(112年)" xr:uid="{00000000-0004-0000-0000-000029000000}"/>
    <hyperlink ref="B74" location="殯儀館設施概況!A1" display="臺東縣成功鎮殯儀館設施概況" xr:uid="{00000000-0004-0000-0000-00002A000000}"/>
    <hyperlink ref="F76" location="殯儀館設施概況112年!A1" display="(112年)" xr:uid="{00000000-0004-0000-0000-00002B000000}"/>
    <hyperlink ref="B77" location="火化場設施概況!A1" display="臺東縣成功鎮火化場設施概況" xr:uid="{00000000-0004-0000-0000-00002C000000}"/>
    <hyperlink ref="B80" location="天然災害水土保持設施損失情形!A1" display="臺東縣成功鎮天然災害水土保持設施損失情形" xr:uid="{00000000-0004-0000-0000-00002D000000}"/>
    <hyperlink ref="B83" location="漁業從業人數!A1" display="臺東縣成功鎮漁業從業人數" xr:uid="{00000000-0004-0000-0000-00002E000000}"/>
    <hyperlink ref="B86" location="漁戶數及漁戶人口數!A1" display="臺東縣成功鎮漁戶數及漁戶人口數" xr:uid="{00000000-0004-0000-0000-00002F000000}"/>
    <hyperlink ref="G25" location="'2522-14-03-3 113年第一季'!A1" display="(113年第一季)" xr:uid="{401A376D-8728-4D20-B1A1-A7FED4FEF794}"/>
    <hyperlink ref="G28" location="'2522-14-04-3 113第一季'!A1" display="(113年第一季)" xr:uid="{60EDEEAC-AA6B-4613-98EA-C2015CB64493}"/>
    <hyperlink ref="G40" location="'2522-14-08-3 113年第一季'!A1" display="(113年第一季)" xr:uid="{74DC1498-892B-4C05-8CED-5737541A4A15}"/>
    <hyperlink ref="G31" location="'2522-14-05-3 113年第一季'!A1" display="(113年第一季)" xr:uid="{D890A3A6-35BB-4403-8211-E5E80F4A9363}"/>
    <hyperlink ref="G43" location="'2522-14-09-3 113年第一季'!A1" display="(113年第一季)" xr:uid="{444C5DBE-CEA7-4854-A8D1-9FE5C2FC1D96}"/>
    <hyperlink ref="G34" location="'2522-14-06-3 113年第一季'!A1" display="(113年第一季)" xr:uid="{9FFD69FF-3ADD-47B5-909D-FB073E1D2872}"/>
    <hyperlink ref="G37" location="'2522-14-07-3 113年第一季'!A1" display="(113年第一季)" xr:uid="{BF3DAE24-DDBC-4129-A7BB-F651D60ECA70}"/>
    <hyperlink ref="G22" location="'2522-14-01-3 113年第一季'!A1" display="(113年第一季)" xr:uid="{27B10E42-A702-49DA-9EC1-B0A68300507A}"/>
    <hyperlink ref="G46" location="'2522-14-10-3 113年第一季'!A1" display="(113年第一季)" xr:uid="{49850505-5F1B-40A9-966F-6E38D1E67C7E}"/>
    <hyperlink ref="H13" location="'113-4月公庫收支月報'!A1" display="(113年4月)" xr:uid="{0CAE7A92-7DAD-4DE3-A648-A72BFAEA0852}"/>
    <hyperlink ref="H49" location="臺東縣成功鎮列冊需關懷獨居老人概況第一季!A1" display="(113年第一季)" xr:uid="{010BCB41-40AD-4093-917B-598B13F6EB84}"/>
    <hyperlink ref="H79" location="'臺 東 縣 成 功 鎮 火 化 場 設 施 概 況112年'!A1" display="(112年)" xr:uid="{CF9FCE45-D39C-4991-A706-1753C6B037D4}"/>
    <hyperlink ref="E16" location="臺東縣成功鎮資源回收成果統計11301!A1" display="(113年1月)" xr:uid="{781666C8-FB4B-4ECE-96CA-DBB7F77EDCF4}"/>
    <hyperlink ref="F16" location="臺東縣成功鎮資源回收成果統計11302!A1" display="(113年2月)" xr:uid="{D15162AA-6D45-4E27-B3E6-808B2B6FDA14}"/>
    <hyperlink ref="G16" location="臺東縣成功鎮資源回收成果統計11303!A1" display="(113年3月)" xr:uid="{3F8495DD-2784-4A1E-86F4-1D5DFB899D25}"/>
    <hyperlink ref="F19" location="臺東縣成功鎮一般垃圾及廚餘清理狀況11301!A1" display="(113年1月)" xr:uid="{134B1DCB-7CB8-4D34-A954-461539F968CD}"/>
    <hyperlink ref="G19" location="臺東縣成功鎮一般垃圾及廚餘清理狀況11302!A1" display="(113年2月)" xr:uid="{4857C91A-63F7-40B9-8BE9-1893DAA9D231}"/>
    <hyperlink ref="H19" location="臺東縣成功鎮一般垃圾及廚餘清理狀況11303!A1" display="(113年3月)" xr:uid="{803D003B-408F-45B5-8A4E-0F21CB95CA79}"/>
    <hyperlink ref="I13" location="'113-5月公庫收支月報'!A1" display="(113年5月)" xr:uid="{F8D17F03-28B8-43F9-B83E-36B044556F48}"/>
    <hyperlink ref="J13" location="'113-6月公庫收支月報'!A1" display="(113年6月)" xr:uid="{79E92321-8800-4252-93AA-5A670AA2E3DB}"/>
    <hyperlink ref="J22" location="'2522-14-01-3 113年第二季'!A1" display="(113年第二季)" xr:uid="{2C32040A-86BB-4243-AF0C-100C1EE2F24E}"/>
    <hyperlink ref="J25" location="'2522-14-03-3 113年第二季'!A1" display="(113年第二季)" xr:uid="{99A99B18-6B76-48C7-BBB0-82CB9AD0A66F}"/>
    <hyperlink ref="J28" location="'2522-14-04-3 113年第二季'!A1" display="(113年第二季)" xr:uid="{657AC0A7-1CEF-4FE6-810B-00B31A9A0338}"/>
    <hyperlink ref="J31" location="'2522-14-05-3 113年第二季'!A1" display="(113年第二季)" xr:uid="{8D1482EA-CF01-442F-8337-55B3E3D76893}"/>
    <hyperlink ref="J34" location="'2522-14-06-3 113年第二季'!A1" display="(113年第二季)" xr:uid="{3DFD3A3C-F20F-4848-975B-BFCCE0FD855F}"/>
    <hyperlink ref="J37" location="'2522-14-07-3 113年第二季'!A1" display="(113年第二季)" xr:uid="{2F6642A1-979A-42B2-8669-CAE7B689C84D}"/>
    <hyperlink ref="J40" location="'2522-14-08-3 113年第二季'!A1" display="(113年第二季)" xr:uid="{75309C80-605F-4EA5-971A-578D024122D8}"/>
    <hyperlink ref="J43" location="'2522-14-09-3 113年第二季'!A1" display="(113年第二季)" xr:uid="{08E9D55B-ED08-4126-9F37-D57495E7F0F9}"/>
    <hyperlink ref="J46" location="'2522-14-10-3 113年第二季'!A1" display="(113年第二季)" xr:uid="{2A9ACBFA-8600-4F0C-A523-82310E38F344}"/>
    <hyperlink ref="K13" location="'113-7月公庫收支月報'!A1" display="(113年7月)" xr:uid="{5EC21920-F617-47A9-8DF7-182E62E9492B}"/>
  </hyperlinks>
  <pageMargins left="0.57986111111111105" right="0.47986111111111102" top="0.94513888888888897" bottom="0.94513888888888897" header="0.51180555555555496" footer="0.51180555555555496"/>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EADA"/>
  </sheetPr>
  <dimension ref="A1:B35"/>
  <sheetViews>
    <sheetView topLeftCell="A31" zoomScaleNormal="100" zoomScalePageLayoutView="83" workbookViewId="0">
      <selection activeCell="A27" sqref="A27"/>
    </sheetView>
  </sheetViews>
  <sheetFormatPr defaultColWidth="8.5546875" defaultRowHeight="16.2"/>
  <cols>
    <col min="1" max="1" width="93.44140625" customWidth="1"/>
  </cols>
  <sheetData>
    <row r="1" spans="1:2" ht="19.8">
      <c r="A1" s="47" t="s">
        <v>77</v>
      </c>
      <c r="B1" s="48" t="s">
        <v>78</v>
      </c>
    </row>
    <row r="2" spans="1:2" ht="19.8">
      <c r="A2" s="49" t="s">
        <v>79</v>
      </c>
    </row>
    <row r="3" spans="1:2" s="51" customFormat="1" ht="19.8">
      <c r="A3" s="50" t="s">
        <v>80</v>
      </c>
    </row>
    <row r="4" spans="1:2" s="51" customFormat="1" ht="19.8">
      <c r="A4" s="52" t="s">
        <v>81</v>
      </c>
    </row>
    <row r="5" spans="1:2" s="51" customFormat="1" ht="19.8">
      <c r="A5" s="53" t="s">
        <v>82</v>
      </c>
    </row>
    <row r="6" spans="1:2" s="51" customFormat="1" ht="19.8">
      <c r="A6" s="53" t="s">
        <v>83</v>
      </c>
    </row>
    <row r="7" spans="1:2" s="51" customFormat="1" ht="19.8">
      <c r="A7" s="53" t="s">
        <v>84</v>
      </c>
    </row>
    <row r="8" spans="1:2" s="51" customFormat="1" ht="19.8">
      <c r="A8" s="53" t="s">
        <v>85</v>
      </c>
    </row>
    <row r="9" spans="1:2" ht="19.8">
      <c r="A9" s="54" t="s">
        <v>86</v>
      </c>
    </row>
    <row r="10" spans="1:2" ht="19.8">
      <c r="A10" s="55" t="s">
        <v>87</v>
      </c>
    </row>
    <row r="11" spans="1:2" ht="19.8">
      <c r="A11" s="56"/>
    </row>
    <row r="12" spans="1:2" ht="19.8">
      <c r="A12" s="54" t="s">
        <v>88</v>
      </c>
    </row>
    <row r="13" spans="1:2" ht="39.6">
      <c r="A13" s="57" t="s">
        <v>89</v>
      </c>
    </row>
    <row r="14" spans="1:2" ht="39.6">
      <c r="A14" s="58" t="s">
        <v>90</v>
      </c>
    </row>
    <row r="15" spans="1:2" ht="19.8">
      <c r="A15" s="55" t="s">
        <v>91</v>
      </c>
    </row>
    <row r="16" spans="1:2" ht="19.8">
      <c r="A16" s="59" t="s">
        <v>92</v>
      </c>
    </row>
    <row r="17" spans="1:1" ht="19.8">
      <c r="A17" s="59" t="s">
        <v>93</v>
      </c>
    </row>
    <row r="18" spans="1:1" ht="39.6">
      <c r="A18" s="59" t="s">
        <v>94</v>
      </c>
    </row>
    <row r="19" spans="1:1" ht="19.8">
      <c r="A19" s="59" t="s">
        <v>95</v>
      </c>
    </row>
    <row r="20" spans="1:1" ht="19.8">
      <c r="A20" s="59" t="s">
        <v>96</v>
      </c>
    </row>
    <row r="21" spans="1:1" ht="39.6">
      <c r="A21" s="59" t="s">
        <v>97</v>
      </c>
    </row>
    <row r="22" spans="1:1" ht="79.2">
      <c r="A22" s="59" t="s">
        <v>98</v>
      </c>
    </row>
    <row r="23" spans="1:1" ht="19.8">
      <c r="A23" s="55" t="s">
        <v>99</v>
      </c>
    </row>
    <row r="24" spans="1:1" ht="39.6">
      <c r="A24" s="58" t="s">
        <v>100</v>
      </c>
    </row>
    <row r="25" spans="1:1" ht="19.8">
      <c r="A25" s="55" t="s">
        <v>101</v>
      </c>
    </row>
    <row r="26" spans="1:1" ht="19.8">
      <c r="A26" s="55" t="s">
        <v>102</v>
      </c>
    </row>
    <row r="27" spans="1:1" ht="19.8">
      <c r="A27" s="55" t="s">
        <v>103</v>
      </c>
    </row>
    <row r="28" spans="1:1" ht="19.8">
      <c r="A28" s="54" t="s">
        <v>104</v>
      </c>
    </row>
    <row r="29" spans="1:1" ht="59.4">
      <c r="A29" s="58" t="s">
        <v>105</v>
      </c>
    </row>
    <row r="30" spans="1:1" ht="39.6">
      <c r="A30" s="58" t="s">
        <v>106</v>
      </c>
    </row>
    <row r="31" spans="1:1" ht="19.8">
      <c r="A31" s="54" t="s">
        <v>107</v>
      </c>
    </row>
    <row r="32" spans="1:1" ht="39.6">
      <c r="A32" s="58" t="s">
        <v>108</v>
      </c>
    </row>
    <row r="33" spans="1:1" ht="39.6">
      <c r="A33" s="58" t="s">
        <v>109</v>
      </c>
    </row>
    <row r="34" spans="1:1" ht="39.6">
      <c r="A34" s="60" t="s">
        <v>110</v>
      </c>
    </row>
    <row r="35" spans="1:1" ht="19.8">
      <c r="A35" s="61" t="s">
        <v>111</v>
      </c>
    </row>
  </sheetData>
  <phoneticPr fontId="57" type="noConversion"/>
  <hyperlinks>
    <hyperlink ref="B1" location="預告統計資料發布時間表!A1" display="回發布時間表" xr:uid="{00000000-0004-0000-0100-000000000000}"/>
  </hyperlink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F1DE"/>
  </sheetPr>
  <dimension ref="A1:C54"/>
  <sheetViews>
    <sheetView zoomScale="85" zoomScaleNormal="85" workbookViewId="0"/>
  </sheetViews>
  <sheetFormatPr defaultColWidth="8.5546875" defaultRowHeight="16.2"/>
  <cols>
    <col min="1" max="1" width="93.44140625" customWidth="1"/>
  </cols>
  <sheetData>
    <row r="1" spans="1:3" ht="19.8">
      <c r="A1" s="62" t="s">
        <v>112</v>
      </c>
      <c r="B1" s="48" t="s">
        <v>78</v>
      </c>
    </row>
    <row r="2" spans="1:3" ht="19.8">
      <c r="A2" s="49" t="s">
        <v>113</v>
      </c>
    </row>
    <row r="3" spans="1:3" ht="19.8">
      <c r="A3" s="49" t="s">
        <v>114</v>
      </c>
    </row>
    <row r="4" spans="1:3" ht="19.8">
      <c r="A4" s="54"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s="51" customFormat="1" ht="19.8">
      <c r="A9" s="52" t="s">
        <v>86</v>
      </c>
    </row>
    <row r="10" spans="1:3" ht="19.8">
      <c r="A10" s="55" t="s">
        <v>116</v>
      </c>
    </row>
    <row r="11" spans="1:3" ht="19.8">
      <c r="A11" s="54" t="s">
        <v>88</v>
      </c>
      <c r="C11" s="46"/>
    </row>
    <row r="12" spans="1:3" ht="39.6">
      <c r="A12" s="58" t="s">
        <v>117</v>
      </c>
    </row>
    <row r="13" spans="1:3" ht="19.8">
      <c r="A13" s="58" t="s">
        <v>118</v>
      </c>
    </row>
    <row r="14" spans="1:3" ht="19.8">
      <c r="A14" s="55" t="s">
        <v>91</v>
      </c>
    </row>
    <row r="15" spans="1:3" ht="99">
      <c r="A15" s="58" t="s">
        <v>119</v>
      </c>
    </row>
    <row r="16" spans="1:3" ht="118.8">
      <c r="A16" s="58" t="s">
        <v>120</v>
      </c>
    </row>
    <row r="17" spans="1:1" ht="19.8">
      <c r="A17" s="58" t="s">
        <v>121</v>
      </c>
    </row>
    <row r="18" spans="1:1" ht="39.6">
      <c r="A18" s="58" t="s">
        <v>122</v>
      </c>
    </row>
    <row r="19" spans="1:1" ht="39.6">
      <c r="A19" s="58" t="s">
        <v>123</v>
      </c>
    </row>
    <row r="20" spans="1:1" ht="39.6">
      <c r="A20" s="58" t="s">
        <v>124</v>
      </c>
    </row>
    <row r="21" spans="1:1" ht="79.2">
      <c r="A21" s="58" t="s">
        <v>125</v>
      </c>
    </row>
    <row r="22" spans="1:1" ht="39.6">
      <c r="A22" s="58" t="s">
        <v>126</v>
      </c>
    </row>
    <row r="23" spans="1:1" ht="19.8">
      <c r="A23" s="58" t="s">
        <v>127</v>
      </c>
    </row>
    <row r="24" spans="1:1" ht="19.8">
      <c r="A24" s="58" t="s">
        <v>128</v>
      </c>
    </row>
    <row r="25" spans="1:1" ht="39.6">
      <c r="A25" s="58" t="s">
        <v>129</v>
      </c>
    </row>
    <row r="26" spans="1:1" ht="138.6">
      <c r="A26" s="58" t="s">
        <v>130</v>
      </c>
    </row>
    <row r="27" spans="1:1" ht="59.4">
      <c r="A27" s="58" t="s">
        <v>131</v>
      </c>
    </row>
    <row r="28" spans="1:1" ht="59.4">
      <c r="A28" s="58" t="s">
        <v>132</v>
      </c>
    </row>
    <row r="29" spans="1:1" ht="39.6">
      <c r="A29" s="58" t="s">
        <v>133</v>
      </c>
    </row>
    <row r="30" spans="1:1" ht="19.8">
      <c r="A30" s="58" t="s">
        <v>134</v>
      </c>
    </row>
    <row r="31" spans="1:1" ht="59.4">
      <c r="A31" s="58" t="s">
        <v>135</v>
      </c>
    </row>
    <row r="32" spans="1:1" ht="99">
      <c r="A32" s="58" t="s">
        <v>136</v>
      </c>
    </row>
    <row r="33" spans="1:1" ht="59.4">
      <c r="A33" s="58" t="s">
        <v>137</v>
      </c>
    </row>
    <row r="34" spans="1:1" ht="19.8">
      <c r="A34" s="58" t="s">
        <v>138</v>
      </c>
    </row>
    <row r="35" spans="1:1" ht="79.2">
      <c r="A35" s="58" t="s">
        <v>139</v>
      </c>
    </row>
    <row r="36" spans="1:1" ht="59.4">
      <c r="A36" s="58" t="s">
        <v>140</v>
      </c>
    </row>
    <row r="37" spans="1:1" ht="39.6">
      <c r="A37" s="58" t="s">
        <v>141</v>
      </c>
    </row>
    <row r="38" spans="1:1" ht="59.4">
      <c r="A38" s="58" t="s">
        <v>142</v>
      </c>
    </row>
    <row r="39" spans="1:1" ht="19.8">
      <c r="A39" s="58" t="s">
        <v>143</v>
      </c>
    </row>
    <row r="40" spans="1:1" ht="59.4">
      <c r="A40" s="58" t="s">
        <v>144</v>
      </c>
    </row>
    <row r="41" spans="1:1" ht="59.4">
      <c r="A41" s="58" t="s">
        <v>145</v>
      </c>
    </row>
    <row r="42" spans="1:1" ht="19.8">
      <c r="A42" s="55" t="s">
        <v>146</v>
      </c>
    </row>
    <row r="43" spans="1:1" ht="19.8">
      <c r="A43" s="55" t="s">
        <v>147</v>
      </c>
    </row>
    <row r="44" spans="1:1" ht="19.8">
      <c r="A44" s="55" t="s">
        <v>101</v>
      </c>
    </row>
    <row r="45" spans="1:1" ht="19.8">
      <c r="A45" s="55" t="s">
        <v>148</v>
      </c>
    </row>
    <row r="46" spans="1:1" ht="19.8">
      <c r="A46" s="55" t="s">
        <v>103</v>
      </c>
    </row>
    <row r="47" spans="1:1" ht="19.8">
      <c r="A47" s="54" t="s">
        <v>104</v>
      </c>
    </row>
    <row r="48" spans="1:1" ht="39.6">
      <c r="A48" s="58" t="s">
        <v>149</v>
      </c>
    </row>
    <row r="49" spans="1:1" ht="39.6">
      <c r="A49" s="58" t="s">
        <v>150</v>
      </c>
    </row>
    <row r="50" spans="1:1" ht="19.8">
      <c r="A50" s="54" t="s">
        <v>107</v>
      </c>
    </row>
    <row r="51" spans="1:1" ht="39.6">
      <c r="A51" s="58" t="s">
        <v>151</v>
      </c>
    </row>
    <row r="52" spans="1:1" ht="19.8">
      <c r="A52" s="58" t="s">
        <v>152</v>
      </c>
    </row>
    <row r="53" spans="1:1" ht="39.6">
      <c r="A53" s="60" t="s">
        <v>110</v>
      </c>
    </row>
    <row r="54" spans="1:1" ht="19.8">
      <c r="A54" s="61" t="s">
        <v>111</v>
      </c>
    </row>
  </sheetData>
  <phoneticPr fontId="57" type="noConversion"/>
  <hyperlinks>
    <hyperlink ref="B1" location="預告統計資料發布時間表!A1" display="回發布時間表" xr:uid="{00000000-0004-0000-0200-000000000000}"/>
  </hyperlink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974F-0D7B-4DED-9A36-23D65C14F9C7}">
  <sheetPr>
    <tabColor rgb="FFEBF1DE"/>
  </sheetPr>
  <dimension ref="B1:BH30"/>
  <sheetViews>
    <sheetView workbookViewId="0">
      <selection activeCell="H3" sqref="H3"/>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4" t="s">
        <v>1173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6" t="s">
        <v>1174</v>
      </c>
      <c r="D2" s="876"/>
      <c r="E2" s="876"/>
      <c r="F2" s="876"/>
      <c r="G2" s="876"/>
      <c r="H2" s="876"/>
      <c r="I2" s="876"/>
      <c r="J2" s="876"/>
      <c r="K2" s="876"/>
      <c r="L2" s="876"/>
      <c r="M2" s="876"/>
      <c r="N2" s="876"/>
      <c r="O2" s="876"/>
      <c r="P2" s="876"/>
      <c r="Q2" s="876"/>
      <c r="R2" s="876"/>
      <c r="S2" s="876"/>
      <c r="T2" s="876"/>
      <c r="U2" s="675"/>
      <c r="V2" s="675" t="s">
        <v>1175</v>
      </c>
      <c r="W2" s="675"/>
      <c r="X2" s="675"/>
      <c r="Y2" s="675"/>
      <c r="Z2" s="675"/>
      <c r="AA2" s="675"/>
      <c r="AB2" s="877" t="s">
        <v>1176</v>
      </c>
      <c r="AC2" s="877"/>
      <c r="AD2" s="878"/>
      <c r="AF2" s="879" t="s">
        <v>1177</v>
      </c>
      <c r="AG2" s="872"/>
      <c r="AH2" s="872"/>
      <c r="AI2" s="872"/>
      <c r="AJ2" s="872"/>
      <c r="AK2" s="872"/>
      <c r="AL2" s="872"/>
      <c r="AM2" s="872"/>
      <c r="AN2" s="872"/>
      <c r="AO2" s="872"/>
      <c r="AP2" s="872"/>
      <c r="AQ2" s="872"/>
      <c r="AR2" s="872"/>
      <c r="AS2" s="880" t="s">
        <v>1178</v>
      </c>
      <c r="AT2" s="880"/>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269306.2</v>
      </c>
      <c r="D4" s="701">
        <f t="shared" ref="D4:AD4" si="1">D5+D8+D14+D19</f>
        <v>69477</v>
      </c>
      <c r="E4" s="701">
        <f t="shared" si="1"/>
        <v>20180</v>
      </c>
      <c r="F4" s="701">
        <f t="shared" si="1"/>
        <v>7942</v>
      </c>
      <c r="G4" s="701">
        <f t="shared" si="1"/>
        <v>6347.2</v>
      </c>
      <c r="H4" s="701">
        <f t="shared" si="1"/>
        <v>24420</v>
      </c>
      <c r="I4" s="701">
        <f t="shared" si="1"/>
        <v>17941</v>
      </c>
      <c r="J4" s="702">
        <f t="shared" si="1"/>
        <v>44602</v>
      </c>
      <c r="K4" s="701">
        <f t="shared" si="1"/>
        <v>0</v>
      </c>
      <c r="L4" s="701">
        <f t="shared" si="1"/>
        <v>28791</v>
      </c>
      <c r="M4" s="701">
        <f t="shared" si="1"/>
        <v>0</v>
      </c>
      <c r="N4" s="701">
        <f t="shared" si="1"/>
        <v>9906</v>
      </c>
      <c r="O4" s="701">
        <f t="shared" si="1"/>
        <v>21473</v>
      </c>
      <c r="P4" s="701">
        <f t="shared" si="1"/>
        <v>13150</v>
      </c>
      <c r="Q4" s="701">
        <f t="shared" si="1"/>
        <v>0</v>
      </c>
      <c r="R4" s="701">
        <f t="shared" si="1"/>
        <v>0</v>
      </c>
      <c r="S4" s="701">
        <f t="shared" si="1"/>
        <v>225</v>
      </c>
      <c r="T4" s="701">
        <f t="shared" si="1"/>
        <v>342</v>
      </c>
      <c r="U4" s="701">
        <f t="shared" si="1"/>
        <v>1470</v>
      </c>
      <c r="V4" s="701">
        <f t="shared" si="1"/>
        <v>2280</v>
      </c>
      <c r="W4" s="701">
        <f t="shared" si="1"/>
        <v>760</v>
      </c>
      <c r="X4" s="701">
        <f t="shared" si="1"/>
        <v>0</v>
      </c>
      <c r="Y4" s="701">
        <f t="shared" si="1"/>
        <v>0</v>
      </c>
      <c r="Z4" s="701">
        <f t="shared" si="1"/>
        <v>0</v>
      </c>
      <c r="AA4" s="701">
        <f t="shared" si="1"/>
        <v>0</v>
      </c>
      <c r="AB4" s="701">
        <f t="shared" si="1"/>
        <v>0</v>
      </c>
      <c r="AC4" s="701">
        <f t="shared" si="1"/>
        <v>0</v>
      </c>
      <c r="AD4" s="703">
        <f t="shared" si="1"/>
        <v>0</v>
      </c>
      <c r="AE4" s="704"/>
      <c r="AF4" s="705">
        <f>AF5+AF8+AF14+AF19</f>
        <v>46756</v>
      </c>
      <c r="AG4" s="706">
        <f>AG5+AG8+AG14+AG19</f>
        <v>22775</v>
      </c>
      <c r="AH4" s="706">
        <f>AH5+AH8+AH14+AH19</f>
        <v>23981</v>
      </c>
      <c r="AI4" s="706">
        <f>AI5+AI8+AI14+AI19</f>
        <v>0</v>
      </c>
      <c r="AJ4" s="707">
        <f>AJ5+AJ8+AJ14+AJ19</f>
        <v>0</v>
      </c>
      <c r="AK4" s="708"/>
      <c r="AL4" s="706">
        <f t="shared" ref="AL4:AT4" si="2">AL5+AL8+AL14+AL19</f>
        <v>0</v>
      </c>
      <c r="AM4" s="706">
        <f t="shared" si="2"/>
        <v>10</v>
      </c>
      <c r="AN4" s="706">
        <f t="shared" si="2"/>
        <v>6</v>
      </c>
      <c r="AO4" s="706">
        <f t="shared" si="2"/>
        <v>11</v>
      </c>
      <c r="AP4" s="706">
        <f t="shared" si="2"/>
        <v>0</v>
      </c>
      <c r="AQ4" s="706">
        <f t="shared" si="2"/>
        <v>0</v>
      </c>
      <c r="AR4" s="706">
        <f t="shared" si="2"/>
        <v>0</v>
      </c>
      <c r="AS4" s="706">
        <f t="shared" si="2"/>
        <v>0</v>
      </c>
      <c r="AT4" s="706">
        <f t="shared" si="2"/>
        <v>0</v>
      </c>
      <c r="AU4" s="704"/>
      <c r="AV4" s="709">
        <f>SUM(AX4:BB4)</f>
        <v>1124</v>
      </c>
      <c r="AW4" s="710">
        <f t="shared" ref="AW4:AW22" si="3">BC4+BD4+BE4+BF4</f>
        <v>60</v>
      </c>
      <c r="AX4" s="706">
        <f t="shared" ref="AX4:BF4" si="4">AX5+AX8+AX14+AX19</f>
        <v>30</v>
      </c>
      <c r="AY4" s="706">
        <f t="shared" si="4"/>
        <v>502</v>
      </c>
      <c r="AZ4" s="706">
        <f t="shared" si="4"/>
        <v>150</v>
      </c>
      <c r="BA4" s="706">
        <f t="shared" si="4"/>
        <v>442</v>
      </c>
      <c r="BB4" s="706">
        <f t="shared" si="4"/>
        <v>0</v>
      </c>
      <c r="BC4" s="711">
        <f t="shared" si="4"/>
        <v>0</v>
      </c>
      <c r="BD4" s="706">
        <f t="shared" si="4"/>
        <v>40</v>
      </c>
      <c r="BE4" s="706">
        <f t="shared" si="4"/>
        <v>20</v>
      </c>
      <c r="BF4" s="706">
        <f t="shared" si="4"/>
        <v>0</v>
      </c>
    </row>
    <row r="5" spans="2:58" s="585" customFormat="1" ht="22.8" thickBot="1">
      <c r="B5" s="712" t="s">
        <v>1223</v>
      </c>
      <c r="C5" s="713">
        <f t="shared" si="0"/>
        <v>43512</v>
      </c>
      <c r="D5" s="713">
        <f>SUM(D6:D7)</f>
        <v>14000</v>
      </c>
      <c r="E5" s="713">
        <f t="shared" ref="E5:AD5" si="5">SUM(E6:E7)</f>
        <v>490</v>
      </c>
      <c r="F5" s="713">
        <f t="shared" si="5"/>
        <v>600</v>
      </c>
      <c r="G5" s="713">
        <f t="shared" si="5"/>
        <v>527</v>
      </c>
      <c r="H5" s="713">
        <f t="shared" si="5"/>
        <v>1715</v>
      </c>
      <c r="I5" s="713">
        <f t="shared" si="5"/>
        <v>880</v>
      </c>
      <c r="J5" s="714">
        <f t="shared" si="5"/>
        <v>2150</v>
      </c>
      <c r="K5" s="713">
        <f t="shared" si="5"/>
        <v>0</v>
      </c>
      <c r="L5" s="713">
        <f t="shared" si="5"/>
        <v>2150</v>
      </c>
      <c r="M5" s="713">
        <f t="shared" si="5"/>
        <v>0</v>
      </c>
      <c r="N5" s="713">
        <f t="shared" si="5"/>
        <v>3420</v>
      </c>
      <c r="O5" s="713">
        <f t="shared" si="5"/>
        <v>12300</v>
      </c>
      <c r="P5" s="713">
        <f t="shared" si="5"/>
        <v>4970</v>
      </c>
      <c r="Q5" s="713">
        <f t="shared" si="5"/>
        <v>0</v>
      </c>
      <c r="R5" s="713">
        <f t="shared" si="5"/>
        <v>0</v>
      </c>
      <c r="S5" s="713">
        <f t="shared" si="5"/>
        <v>0</v>
      </c>
      <c r="T5" s="713">
        <f t="shared" si="5"/>
        <v>0</v>
      </c>
      <c r="U5" s="713">
        <f t="shared" si="5"/>
        <v>0</v>
      </c>
      <c r="V5" s="713">
        <f t="shared" si="5"/>
        <v>310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4300</v>
      </c>
      <c r="AG5" s="706">
        <f>SUM(AG6:AG7)</f>
        <v>2150</v>
      </c>
      <c r="AH5" s="706">
        <f>SUM(AH6:AH7)</f>
        <v>2150</v>
      </c>
      <c r="AI5" s="706">
        <f>SUM(AI6:AI7)</f>
        <v>0</v>
      </c>
      <c r="AJ5" s="707">
        <f>SUM(AJ6:AJ7)</f>
        <v>0</v>
      </c>
      <c r="AK5" s="708"/>
      <c r="AL5" s="706">
        <f t="shared" ref="AL5:AT5" si="6">SUM(AL6:AL7)</f>
        <v>0</v>
      </c>
      <c r="AM5" s="706">
        <f t="shared" si="6"/>
        <v>2</v>
      </c>
      <c r="AN5" s="706">
        <f t="shared" si="6"/>
        <v>2</v>
      </c>
      <c r="AO5" s="706">
        <f t="shared" si="6"/>
        <v>4</v>
      </c>
      <c r="AP5" s="706">
        <f t="shared" si="6"/>
        <v>0</v>
      </c>
      <c r="AQ5" s="706">
        <f>SUM(AQ6:AQ7)</f>
        <v>0</v>
      </c>
      <c r="AR5" s="706">
        <f t="shared" si="6"/>
        <v>0</v>
      </c>
      <c r="AS5" s="706">
        <f t="shared" si="6"/>
        <v>0</v>
      </c>
      <c r="AT5" s="706">
        <f t="shared" si="6"/>
        <v>0</v>
      </c>
      <c r="AU5" s="704"/>
      <c r="AV5" s="716">
        <f t="shared" ref="AV5:AV22" si="7">SUM(AX5:BB5)</f>
        <v>344</v>
      </c>
      <c r="AW5" s="717">
        <f t="shared" si="3"/>
        <v>60</v>
      </c>
      <c r="AX5" s="706">
        <f t="shared" ref="AX5:BF5" si="8">SUM(AX6:AX7)</f>
        <v>30</v>
      </c>
      <c r="AY5" s="706">
        <f t="shared" si="8"/>
        <v>102</v>
      </c>
      <c r="AZ5" s="706">
        <f t="shared" si="8"/>
        <v>50</v>
      </c>
      <c r="BA5" s="706">
        <f t="shared" si="8"/>
        <v>162</v>
      </c>
      <c r="BB5" s="706">
        <f t="shared" si="8"/>
        <v>0</v>
      </c>
      <c r="BC5" s="711">
        <f>SUM(BC6:BC7)</f>
        <v>0</v>
      </c>
      <c r="BD5" s="706">
        <f t="shared" si="8"/>
        <v>40</v>
      </c>
      <c r="BE5" s="706">
        <f t="shared" si="8"/>
        <v>20</v>
      </c>
      <c r="BF5" s="706">
        <f t="shared" si="8"/>
        <v>0</v>
      </c>
    </row>
    <row r="6" spans="2:58" s="585" customFormat="1" ht="22.8" thickBot="1">
      <c r="B6" s="718" t="s">
        <v>1224</v>
      </c>
      <c r="C6" s="719">
        <f t="shared" si="0"/>
        <v>37602</v>
      </c>
      <c r="D6" s="720">
        <v>11460</v>
      </c>
      <c r="E6" s="720"/>
      <c r="F6" s="720">
        <v>240</v>
      </c>
      <c r="G6" s="720">
        <v>212</v>
      </c>
      <c r="H6" s="720">
        <v>1330</v>
      </c>
      <c r="I6" s="720">
        <v>880</v>
      </c>
      <c r="J6" s="714">
        <v>1510</v>
      </c>
      <c r="K6" s="720"/>
      <c r="L6" s="720">
        <v>1590</v>
      </c>
      <c r="M6" s="720"/>
      <c r="N6" s="720">
        <v>3310</v>
      </c>
      <c r="O6" s="720">
        <v>12200</v>
      </c>
      <c r="P6" s="720">
        <v>4870</v>
      </c>
      <c r="Q6" s="720"/>
      <c r="R6" s="720"/>
      <c r="S6" s="720"/>
      <c r="T6" s="720"/>
      <c r="U6" s="720"/>
      <c r="V6" s="720"/>
      <c r="W6" s="720"/>
      <c r="X6" s="720"/>
      <c r="Y6" s="720"/>
      <c r="Z6" s="720"/>
      <c r="AA6" s="720"/>
      <c r="AB6" s="720"/>
      <c r="AC6" s="720"/>
      <c r="AD6" s="721"/>
      <c r="AE6" s="704"/>
      <c r="AF6" s="722">
        <f>SUM(AG6:AJ6)</f>
        <v>3100</v>
      </c>
      <c r="AG6" s="723">
        <v>1510</v>
      </c>
      <c r="AH6" s="720">
        <v>1590</v>
      </c>
      <c r="AI6" s="723"/>
      <c r="AJ6" s="723"/>
      <c r="AK6" s="724"/>
      <c r="AL6" s="725"/>
      <c r="AM6" s="725"/>
      <c r="AN6" s="725"/>
      <c r="AO6" s="725"/>
      <c r="AP6" s="725"/>
      <c r="AQ6" s="725"/>
      <c r="AR6" s="725"/>
      <c r="AS6" s="725"/>
      <c r="AT6" s="725"/>
      <c r="AU6" s="704"/>
      <c r="AV6" s="709">
        <f t="shared" si="7"/>
        <v>34</v>
      </c>
      <c r="AW6" s="726">
        <v>40</v>
      </c>
      <c r="AX6" s="725">
        <v>30</v>
      </c>
      <c r="AY6" s="725">
        <v>2</v>
      </c>
      <c r="AZ6" s="725">
        <f>AN6*25</f>
        <v>0</v>
      </c>
      <c r="BA6" s="725">
        <v>2</v>
      </c>
      <c r="BB6" s="725">
        <f>AP6*60</f>
        <v>0</v>
      </c>
      <c r="BC6" s="727">
        <f>AQ6*4</f>
        <v>0</v>
      </c>
      <c r="BD6" s="725">
        <v>40</v>
      </c>
      <c r="BE6" s="725">
        <v>20</v>
      </c>
      <c r="BF6" s="725">
        <f>AT6*12</f>
        <v>0</v>
      </c>
    </row>
    <row r="7" spans="2:58" s="585" customFormat="1" ht="22.8" thickBot="1">
      <c r="B7" s="728" t="s">
        <v>1225</v>
      </c>
      <c r="C7" s="729">
        <f t="shared" si="0"/>
        <v>5910</v>
      </c>
      <c r="D7" s="730">
        <v>2540</v>
      </c>
      <c r="E7" s="730">
        <v>490</v>
      </c>
      <c r="F7" s="730">
        <v>360</v>
      </c>
      <c r="G7" s="730">
        <v>315</v>
      </c>
      <c r="H7" s="730">
        <v>385</v>
      </c>
      <c r="I7" s="730"/>
      <c r="J7" s="714">
        <v>640</v>
      </c>
      <c r="K7" s="730"/>
      <c r="L7" s="730">
        <v>560</v>
      </c>
      <c r="M7" s="730"/>
      <c r="N7" s="730">
        <v>110</v>
      </c>
      <c r="O7" s="730">
        <v>100</v>
      </c>
      <c r="P7" s="730">
        <v>100</v>
      </c>
      <c r="Q7" s="730"/>
      <c r="R7" s="730"/>
      <c r="S7" s="730"/>
      <c r="T7" s="730"/>
      <c r="U7" s="730"/>
      <c r="V7" s="730">
        <v>310</v>
      </c>
      <c r="W7" s="730"/>
      <c r="X7" s="730"/>
      <c r="Y7" s="730"/>
      <c r="Z7" s="730"/>
      <c r="AA7" s="730"/>
      <c r="AB7" s="730"/>
      <c r="AC7" s="731"/>
      <c r="AD7" s="732"/>
      <c r="AE7" s="704"/>
      <c r="AF7" s="722">
        <f>SUM(AG7:AJ7)</f>
        <v>1200</v>
      </c>
      <c r="AG7" s="723">
        <v>640</v>
      </c>
      <c r="AH7" s="723">
        <v>560</v>
      </c>
      <c r="AI7" s="723"/>
      <c r="AJ7" s="723"/>
      <c r="AK7" s="724"/>
      <c r="AL7" s="725"/>
      <c r="AM7" s="725">
        <v>2</v>
      </c>
      <c r="AN7" s="725">
        <v>2</v>
      </c>
      <c r="AO7" s="725">
        <v>4</v>
      </c>
      <c r="AP7" s="725"/>
      <c r="AQ7" s="725"/>
      <c r="AR7" s="725"/>
      <c r="AS7" s="725"/>
      <c r="AT7" s="725"/>
      <c r="AU7" s="704"/>
      <c r="AV7" s="709">
        <f t="shared" si="7"/>
        <v>310</v>
      </c>
      <c r="AW7" s="733">
        <f t="shared" si="3"/>
        <v>0</v>
      </c>
      <c r="AX7" s="725">
        <f>AL7*2</f>
        <v>0</v>
      </c>
      <c r="AY7" s="725">
        <f>AM7*50</f>
        <v>100</v>
      </c>
      <c r="AZ7" s="725">
        <f>AN7*25</f>
        <v>50</v>
      </c>
      <c r="BA7" s="725">
        <f>AO7*40</f>
        <v>160</v>
      </c>
      <c r="BB7" s="725">
        <f>AP7*60</f>
        <v>0</v>
      </c>
      <c r="BC7" s="727">
        <f>AQ7*4</f>
        <v>0</v>
      </c>
      <c r="BD7" s="725">
        <f>AR7*0.5</f>
        <v>0</v>
      </c>
      <c r="BE7" s="725">
        <f>AS7*12</f>
        <v>0</v>
      </c>
      <c r="BF7" s="725">
        <f>AT7*12</f>
        <v>0</v>
      </c>
    </row>
    <row r="8" spans="2:58" s="585" customFormat="1" ht="22.8" thickBot="1">
      <c r="B8" s="734" t="s">
        <v>1226</v>
      </c>
      <c r="C8" s="701">
        <f t="shared" si="0"/>
        <v>223093</v>
      </c>
      <c r="D8" s="713">
        <f t="shared" ref="D8:I8" si="9">SUM(D9:D12)</f>
        <v>54090</v>
      </c>
      <c r="E8" s="713">
        <f t="shared" si="9"/>
        <v>19460</v>
      </c>
      <c r="F8" s="713">
        <f t="shared" si="9"/>
        <v>7260</v>
      </c>
      <c r="G8" s="713">
        <f>SUM(G9:G12)</f>
        <v>5800</v>
      </c>
      <c r="H8" s="713">
        <f t="shared" si="9"/>
        <v>22582</v>
      </c>
      <c r="I8" s="713">
        <f t="shared" si="9"/>
        <v>17041</v>
      </c>
      <c r="J8" s="714">
        <f t="shared" ref="J8:J13" si="10">AF8</f>
        <v>42000</v>
      </c>
      <c r="K8" s="713">
        <f t="shared" ref="K8:AD8" si="11">SUM(K9:K12)</f>
        <v>0</v>
      </c>
      <c r="L8" s="713">
        <f t="shared" si="11"/>
        <v>26420</v>
      </c>
      <c r="M8" s="713">
        <f t="shared" si="11"/>
        <v>0</v>
      </c>
      <c r="N8" s="713">
        <f t="shared" si="11"/>
        <v>6450</v>
      </c>
      <c r="O8" s="713">
        <f t="shared" si="11"/>
        <v>9110</v>
      </c>
      <c r="P8" s="713">
        <f t="shared" si="11"/>
        <v>8120</v>
      </c>
      <c r="Q8" s="713">
        <f t="shared" si="11"/>
        <v>0</v>
      </c>
      <c r="R8" s="713">
        <f t="shared" si="11"/>
        <v>0</v>
      </c>
      <c r="S8" s="713">
        <f t="shared" si="11"/>
        <v>220</v>
      </c>
      <c r="T8" s="713">
        <f t="shared" si="11"/>
        <v>340</v>
      </c>
      <c r="U8" s="713">
        <f>SUM(U9:U12)</f>
        <v>1470</v>
      </c>
      <c r="V8" s="713">
        <f t="shared" si="11"/>
        <v>1970</v>
      </c>
      <c r="W8" s="713">
        <f t="shared" si="11"/>
        <v>760</v>
      </c>
      <c r="X8" s="713">
        <f t="shared" si="11"/>
        <v>0</v>
      </c>
      <c r="Y8" s="713">
        <f t="shared" si="11"/>
        <v>0</v>
      </c>
      <c r="Z8" s="713">
        <f t="shared" si="11"/>
        <v>0</v>
      </c>
      <c r="AA8" s="713">
        <f t="shared" si="11"/>
        <v>0</v>
      </c>
      <c r="AB8" s="713">
        <f t="shared" si="11"/>
        <v>0</v>
      </c>
      <c r="AC8" s="713">
        <f t="shared" si="11"/>
        <v>0</v>
      </c>
      <c r="AD8" s="715">
        <f t="shared" si="11"/>
        <v>0</v>
      </c>
      <c r="AE8" s="704"/>
      <c r="AF8" s="722">
        <f>SUM(AF9:AF12)</f>
        <v>42000</v>
      </c>
      <c r="AG8" s="706">
        <f>SUM(AG9:AG12)</f>
        <v>20380</v>
      </c>
      <c r="AH8" s="706">
        <f>SUM(AH9:AH12)</f>
        <v>21620</v>
      </c>
      <c r="AI8" s="706">
        <f>SUM(AI9:AI12)</f>
        <v>0</v>
      </c>
      <c r="AJ8" s="706">
        <f>SUM(AJ9:AJ12)</f>
        <v>0</v>
      </c>
      <c r="AK8" s="708"/>
      <c r="AL8" s="706">
        <f t="shared" ref="AL8:AT8" si="12">SUM(AL9:AL13)</f>
        <v>0</v>
      </c>
      <c r="AM8" s="706">
        <f t="shared" si="12"/>
        <v>8</v>
      </c>
      <c r="AN8" s="706">
        <f t="shared" si="12"/>
        <v>4</v>
      </c>
      <c r="AO8" s="706">
        <f t="shared" si="12"/>
        <v>7</v>
      </c>
      <c r="AP8" s="706">
        <f t="shared" si="12"/>
        <v>0</v>
      </c>
      <c r="AQ8" s="706">
        <f t="shared" si="12"/>
        <v>0</v>
      </c>
      <c r="AR8" s="706">
        <f t="shared" si="12"/>
        <v>0</v>
      </c>
      <c r="AS8" s="706">
        <f t="shared" si="12"/>
        <v>0</v>
      </c>
      <c r="AT8" s="706">
        <f t="shared" si="12"/>
        <v>0</v>
      </c>
      <c r="AU8" s="704"/>
      <c r="AV8" s="716">
        <f t="shared" si="7"/>
        <v>780</v>
      </c>
      <c r="AW8" s="717">
        <f t="shared" si="3"/>
        <v>0</v>
      </c>
      <c r="AX8" s="706">
        <f t="shared" ref="AX8:BF8" si="13">SUM(AX9:AX13)</f>
        <v>0</v>
      </c>
      <c r="AY8" s="706">
        <f t="shared" si="13"/>
        <v>400</v>
      </c>
      <c r="AZ8" s="706">
        <f t="shared" si="13"/>
        <v>100</v>
      </c>
      <c r="BA8" s="706">
        <f t="shared" si="13"/>
        <v>280</v>
      </c>
      <c r="BB8" s="706">
        <f t="shared" si="13"/>
        <v>0</v>
      </c>
      <c r="BC8" s="711">
        <f t="shared" si="13"/>
        <v>0</v>
      </c>
      <c r="BD8" s="706">
        <f t="shared" si="13"/>
        <v>0</v>
      </c>
      <c r="BE8" s="706">
        <f t="shared" si="13"/>
        <v>0</v>
      </c>
      <c r="BF8" s="706">
        <f t="shared" si="13"/>
        <v>0</v>
      </c>
    </row>
    <row r="9" spans="2:58" s="585" customFormat="1" ht="22.8" thickBot="1">
      <c r="B9" s="735" t="s">
        <v>1227</v>
      </c>
      <c r="C9" s="736">
        <f t="shared" si="0"/>
        <v>81808</v>
      </c>
      <c r="D9" s="737">
        <v>12530</v>
      </c>
      <c r="E9" s="737">
        <v>14300</v>
      </c>
      <c r="F9" s="737">
        <v>3620</v>
      </c>
      <c r="G9" s="737">
        <v>3500</v>
      </c>
      <c r="H9" s="737">
        <v>3622</v>
      </c>
      <c r="I9" s="737">
        <v>3131</v>
      </c>
      <c r="J9" s="714">
        <v>14000</v>
      </c>
      <c r="K9" s="737"/>
      <c r="L9" s="737">
        <v>16500</v>
      </c>
      <c r="M9" s="737"/>
      <c r="N9" s="737">
        <v>2450</v>
      </c>
      <c r="O9" s="737">
        <v>4450</v>
      </c>
      <c r="P9" s="737">
        <v>3705</v>
      </c>
      <c r="Q9" s="737"/>
      <c r="R9" s="737"/>
      <c r="S9" s="737"/>
      <c r="T9" s="737"/>
      <c r="U9" s="737"/>
      <c r="V9" s="737"/>
      <c r="W9" s="737"/>
      <c r="X9" s="737"/>
      <c r="Y9" s="737"/>
      <c r="Z9" s="737"/>
      <c r="AA9" s="737"/>
      <c r="AB9" s="737"/>
      <c r="AC9" s="737"/>
      <c r="AD9" s="738"/>
      <c r="AE9" s="704"/>
      <c r="AF9" s="722">
        <f>SUM(AG9:AJ9)</f>
        <v>30500</v>
      </c>
      <c r="AG9" s="737">
        <v>14000</v>
      </c>
      <c r="AH9" s="737">
        <v>16500</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35640</v>
      </c>
      <c r="D11" s="720">
        <v>20710</v>
      </c>
      <c r="E11" s="720">
        <v>1410</v>
      </c>
      <c r="F11" s="720">
        <v>810</v>
      </c>
      <c r="G11" s="720">
        <v>690</v>
      </c>
      <c r="H11" s="720">
        <v>890</v>
      </c>
      <c r="I11" s="720">
        <v>710</v>
      </c>
      <c r="J11" s="714">
        <v>3070</v>
      </c>
      <c r="K11" s="720"/>
      <c r="L11" s="720">
        <v>2410</v>
      </c>
      <c r="M11" s="720"/>
      <c r="N11" s="720">
        <v>900</v>
      </c>
      <c r="O11" s="720">
        <v>1200</v>
      </c>
      <c r="P11" s="720">
        <v>940</v>
      </c>
      <c r="Q11" s="720"/>
      <c r="R11" s="720"/>
      <c r="S11" s="720"/>
      <c r="T11" s="720"/>
      <c r="U11" s="720">
        <v>910</v>
      </c>
      <c r="V11" s="720">
        <v>780</v>
      </c>
      <c r="W11" s="737">
        <v>210</v>
      </c>
      <c r="X11" s="737"/>
      <c r="Y11" s="737"/>
      <c r="Z11" s="737"/>
      <c r="AA11" s="737"/>
      <c r="AB11" s="737"/>
      <c r="AC11" s="737"/>
      <c r="AD11" s="738"/>
      <c r="AE11" s="704"/>
      <c r="AF11" s="722">
        <f>SUM(AG11:AJ11)</f>
        <v>5480</v>
      </c>
      <c r="AG11" s="737">
        <v>3070</v>
      </c>
      <c r="AH11" s="737">
        <v>2410</v>
      </c>
      <c r="AI11" s="723"/>
      <c r="AJ11" s="723"/>
      <c r="AK11" s="724"/>
      <c r="AL11" s="739"/>
      <c r="AM11" s="739">
        <v>8</v>
      </c>
      <c r="AN11" s="739">
        <v>4</v>
      </c>
      <c r="AO11" s="739">
        <v>7</v>
      </c>
      <c r="AP11" s="739"/>
      <c r="AQ11" s="739"/>
      <c r="AR11" s="739"/>
      <c r="AS11" s="739"/>
      <c r="AT11" s="739"/>
      <c r="AU11" s="740"/>
      <c r="AV11" s="709">
        <f t="shared" si="7"/>
        <v>780</v>
      </c>
      <c r="AW11" s="743">
        <f t="shared" si="3"/>
        <v>0</v>
      </c>
      <c r="AX11" s="739">
        <f>AL11*2</f>
        <v>0</v>
      </c>
      <c r="AY11" s="739">
        <f>AM11*50</f>
        <v>400</v>
      </c>
      <c r="AZ11" s="739">
        <f>AN11*25</f>
        <v>100</v>
      </c>
      <c r="BA11" s="739">
        <f>AO11*40</f>
        <v>280</v>
      </c>
      <c r="BB11" s="739">
        <f>AP11*60</f>
        <v>0</v>
      </c>
      <c r="BC11" s="741">
        <f>AQ11*4</f>
        <v>0</v>
      </c>
      <c r="BD11" s="739">
        <f>AR11*0.5</f>
        <v>0</v>
      </c>
      <c r="BE11" s="739">
        <f t="shared" si="14"/>
        <v>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c r="C13" s="748">
        <f t="shared" si="0"/>
        <v>0</v>
      </c>
      <c r="D13" s="749"/>
      <c r="E13" s="749"/>
      <c r="F13" s="749"/>
      <c r="G13" s="749"/>
      <c r="H13" s="749"/>
      <c r="I13" s="749"/>
      <c r="J13" s="750">
        <f t="shared" si="10"/>
        <v>0</v>
      </c>
      <c r="K13" s="749"/>
      <c r="L13" s="749"/>
      <c r="M13" s="749"/>
      <c r="N13" s="749"/>
      <c r="O13" s="749"/>
      <c r="P13" s="749"/>
      <c r="Q13" s="749"/>
      <c r="R13" s="749"/>
      <c r="S13" s="749"/>
      <c r="T13" s="749"/>
      <c r="U13" s="749"/>
      <c r="V13" s="751"/>
      <c r="W13" s="751"/>
      <c r="X13" s="749"/>
      <c r="Y13" s="749"/>
      <c r="Z13" s="749"/>
      <c r="AA13" s="749"/>
      <c r="AB13" s="749"/>
      <c r="AC13" s="752"/>
      <c r="AD13" s="753"/>
      <c r="AE13" s="704"/>
      <c r="AF13" s="705">
        <f>AG13+AH13+AI13+AJ13</f>
        <v>0</v>
      </c>
      <c r="AG13" s="723"/>
      <c r="AH13" s="723"/>
      <c r="AI13" s="723"/>
      <c r="AJ13" s="754"/>
      <c r="AK13" s="724"/>
      <c r="AL13" s="723"/>
      <c r="AM13" s="723"/>
      <c r="AN13" s="723"/>
      <c r="AO13" s="723"/>
      <c r="AP13" s="723"/>
      <c r="AQ13" s="723"/>
      <c r="AR13" s="723"/>
      <c r="AS13" s="723"/>
      <c r="AT13" s="723"/>
      <c r="AU13" s="704"/>
      <c r="AV13" s="709">
        <f t="shared" si="7"/>
        <v>0</v>
      </c>
      <c r="AW13" s="733">
        <f t="shared" si="3"/>
        <v>0</v>
      </c>
      <c r="AX13" s="739">
        <f>AL13*2</f>
        <v>0</v>
      </c>
      <c r="AY13" s="739">
        <f>AM13*50</f>
        <v>0</v>
      </c>
      <c r="AZ13" s="739">
        <f>AN13*25</f>
        <v>0</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68" t="s">
        <v>1238</v>
      </c>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0" t="s">
        <v>1240</v>
      </c>
      <c r="E25" s="870"/>
      <c r="G25" s="779"/>
      <c r="H25" s="779"/>
      <c r="J25" s="775" t="s">
        <v>1241</v>
      </c>
      <c r="K25" s="583"/>
      <c r="M25" s="779"/>
      <c r="O25" s="775" t="s">
        <v>1242</v>
      </c>
      <c r="P25" s="775"/>
      <c r="W25" s="871" t="s">
        <v>1243</v>
      </c>
      <c r="X25" s="872"/>
      <c r="Y25" s="872"/>
      <c r="Z25" s="872"/>
      <c r="AA25" s="872"/>
      <c r="AB25" s="872"/>
      <c r="AC25" s="872"/>
      <c r="AD25" s="872"/>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73" t="s">
        <v>1244</v>
      </c>
      <c r="X26" s="872"/>
      <c r="Y26" s="872"/>
      <c r="Z26" s="872"/>
      <c r="AA26" s="872"/>
      <c r="AB26" s="872"/>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F2:AR2"/>
    <mergeCell ref="AS2:AT2"/>
    <mergeCell ref="B23:AD23"/>
    <mergeCell ref="D25:E25"/>
    <mergeCell ref="W25:AD25"/>
    <mergeCell ref="W26:AB26"/>
    <mergeCell ref="B1:AD1"/>
    <mergeCell ref="C2:T2"/>
    <mergeCell ref="AB2:AD2"/>
  </mergeCells>
  <phoneticPr fontId="5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C227-05E9-428C-A4F0-3EF9E3AFBCCD}">
  <sheetPr>
    <tabColor rgb="FFEBF1DE"/>
  </sheetPr>
  <dimension ref="B1:BH30"/>
  <sheetViews>
    <sheetView topLeftCell="N1" workbookViewId="0">
      <selection activeCell="D4" sqref="D4:AD4"/>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4" t="s">
        <v>1173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6" t="s">
        <v>1245</v>
      </c>
      <c r="D2" s="876"/>
      <c r="E2" s="876"/>
      <c r="F2" s="876"/>
      <c r="G2" s="876"/>
      <c r="H2" s="876"/>
      <c r="I2" s="876"/>
      <c r="J2" s="876"/>
      <c r="K2" s="876"/>
      <c r="L2" s="876"/>
      <c r="M2" s="876"/>
      <c r="N2" s="876"/>
      <c r="O2" s="876"/>
      <c r="P2" s="876"/>
      <c r="Q2" s="876"/>
      <c r="R2" s="876"/>
      <c r="S2" s="876"/>
      <c r="T2" s="876"/>
      <c r="U2" s="675"/>
      <c r="V2" s="675" t="s">
        <v>1175</v>
      </c>
      <c r="W2" s="675"/>
      <c r="X2" s="675"/>
      <c r="Y2" s="675"/>
      <c r="Z2" s="675"/>
      <c r="AA2" s="675"/>
      <c r="AB2" s="877" t="s">
        <v>1176</v>
      </c>
      <c r="AC2" s="877"/>
      <c r="AD2" s="878"/>
      <c r="AF2" s="879" t="s">
        <v>1177</v>
      </c>
      <c r="AG2" s="872"/>
      <c r="AH2" s="872"/>
      <c r="AI2" s="872"/>
      <c r="AJ2" s="872"/>
      <c r="AK2" s="872"/>
      <c r="AL2" s="872"/>
      <c r="AM2" s="872"/>
      <c r="AN2" s="872"/>
      <c r="AO2" s="872"/>
      <c r="AP2" s="872"/>
      <c r="AQ2" s="872"/>
      <c r="AR2" s="872"/>
      <c r="AS2" s="880" t="s">
        <v>1178</v>
      </c>
      <c r="AT2" s="880"/>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223384.2</v>
      </c>
      <c r="D4" s="701">
        <f t="shared" ref="D4:AD4" si="1">D5+D8+D14+D19</f>
        <v>61157</v>
      </c>
      <c r="E4" s="701">
        <f t="shared" si="1"/>
        <v>19190</v>
      </c>
      <c r="F4" s="701">
        <f t="shared" si="1"/>
        <v>7282</v>
      </c>
      <c r="G4" s="701">
        <f t="shared" si="1"/>
        <v>5750.2</v>
      </c>
      <c r="H4" s="701">
        <f t="shared" si="1"/>
        <v>22815</v>
      </c>
      <c r="I4" s="701">
        <f t="shared" si="1"/>
        <v>17381</v>
      </c>
      <c r="J4" s="702">
        <f t="shared" si="1"/>
        <v>30377</v>
      </c>
      <c r="K4" s="701">
        <f t="shared" si="1"/>
        <v>0</v>
      </c>
      <c r="L4" s="701">
        <f t="shared" si="1"/>
        <v>21186</v>
      </c>
      <c r="M4" s="701">
        <f t="shared" si="1"/>
        <v>0</v>
      </c>
      <c r="N4" s="701">
        <f t="shared" si="1"/>
        <v>8736</v>
      </c>
      <c r="O4" s="701">
        <f t="shared" si="1"/>
        <v>17363</v>
      </c>
      <c r="P4" s="701">
        <f t="shared" si="1"/>
        <v>9040</v>
      </c>
      <c r="Q4" s="701">
        <f t="shared" si="1"/>
        <v>0</v>
      </c>
      <c r="R4" s="701">
        <f t="shared" si="1"/>
        <v>0</v>
      </c>
      <c r="S4" s="701">
        <f t="shared" si="1"/>
        <v>225</v>
      </c>
      <c r="T4" s="701">
        <f t="shared" si="1"/>
        <v>342</v>
      </c>
      <c r="U4" s="701">
        <f t="shared" si="1"/>
        <v>560</v>
      </c>
      <c r="V4" s="701">
        <f t="shared" si="1"/>
        <v>1290</v>
      </c>
      <c r="W4" s="701">
        <f t="shared" si="1"/>
        <v>690</v>
      </c>
      <c r="X4" s="701">
        <f t="shared" si="1"/>
        <v>0</v>
      </c>
      <c r="Y4" s="701">
        <f t="shared" si="1"/>
        <v>0</v>
      </c>
      <c r="Z4" s="701">
        <f t="shared" si="1"/>
        <v>0</v>
      </c>
      <c r="AA4" s="701">
        <f t="shared" si="1"/>
        <v>0</v>
      </c>
      <c r="AB4" s="701">
        <f t="shared" si="1"/>
        <v>0</v>
      </c>
      <c r="AC4" s="701">
        <f t="shared" si="1"/>
        <v>0</v>
      </c>
      <c r="AD4" s="703">
        <f t="shared" si="1"/>
        <v>0</v>
      </c>
      <c r="AE4" s="704"/>
      <c r="AF4" s="705">
        <f>AF5+AF8+AF14+AF19</f>
        <v>30961</v>
      </c>
      <c r="AG4" s="706">
        <f>AG5+AG8+AG14+AG19</f>
        <v>14585</v>
      </c>
      <c r="AH4" s="706">
        <f>AH5+AH8+AH14+AH19</f>
        <v>16376</v>
      </c>
      <c r="AI4" s="706">
        <f>AI5+AI8+AI14+AI19</f>
        <v>0</v>
      </c>
      <c r="AJ4" s="707">
        <f>AJ5+AJ8+AJ14+AJ19</f>
        <v>0</v>
      </c>
      <c r="AK4" s="708"/>
      <c r="AL4" s="706">
        <f t="shared" ref="AL4:AT4" si="2">AL5+AL8+AL14+AL19</f>
        <v>0</v>
      </c>
      <c r="AM4" s="706">
        <f t="shared" si="2"/>
        <v>0</v>
      </c>
      <c r="AN4" s="706">
        <f t="shared" si="2"/>
        <v>6</v>
      </c>
      <c r="AO4" s="706">
        <f t="shared" si="2"/>
        <v>0</v>
      </c>
      <c r="AP4" s="706">
        <f t="shared" si="2"/>
        <v>0</v>
      </c>
      <c r="AQ4" s="706">
        <f t="shared" si="2"/>
        <v>5</v>
      </c>
      <c r="AR4" s="706">
        <f t="shared" si="2"/>
        <v>0</v>
      </c>
      <c r="AS4" s="706">
        <f t="shared" si="2"/>
        <v>10</v>
      </c>
      <c r="AT4" s="706">
        <f t="shared" si="2"/>
        <v>0</v>
      </c>
      <c r="AU4" s="704"/>
      <c r="AV4" s="709">
        <f>SUM(AX4:BB4)</f>
        <v>10</v>
      </c>
      <c r="AW4" s="710">
        <f t="shared" ref="AW4:AW22" si="3">BC4+BD4+BE4+BF4</f>
        <v>15</v>
      </c>
      <c r="AX4" s="706">
        <f t="shared" ref="AX4:BF4" si="4">AX5+AX8+AX14+AX19</f>
        <v>0</v>
      </c>
      <c r="AY4" s="706">
        <f t="shared" si="4"/>
        <v>0</v>
      </c>
      <c r="AZ4" s="706">
        <f t="shared" si="4"/>
        <v>10</v>
      </c>
      <c r="BA4" s="706">
        <f t="shared" si="4"/>
        <v>0</v>
      </c>
      <c r="BB4" s="706">
        <f t="shared" si="4"/>
        <v>0</v>
      </c>
      <c r="BC4" s="711">
        <f t="shared" si="4"/>
        <v>5</v>
      </c>
      <c r="BD4" s="706">
        <f t="shared" si="4"/>
        <v>0</v>
      </c>
      <c r="BE4" s="706">
        <f t="shared" si="4"/>
        <v>10</v>
      </c>
      <c r="BF4" s="706">
        <f t="shared" si="4"/>
        <v>0</v>
      </c>
    </row>
    <row r="5" spans="2:58" s="585" customFormat="1" ht="22.8" thickBot="1">
      <c r="B5" s="712" t="s">
        <v>1223</v>
      </c>
      <c r="C5" s="713">
        <f t="shared" si="0"/>
        <v>23390</v>
      </c>
      <c r="D5" s="713">
        <f>SUM(D6:D7)</f>
        <v>9080</v>
      </c>
      <c r="E5" s="713">
        <f t="shared" ref="E5:AD5" si="5">SUM(E6:E7)</f>
        <v>0</v>
      </c>
      <c r="F5" s="713">
        <f t="shared" si="5"/>
        <v>180</v>
      </c>
      <c r="G5" s="713">
        <f t="shared" si="5"/>
        <v>80</v>
      </c>
      <c r="H5" s="713">
        <f t="shared" si="5"/>
        <v>390</v>
      </c>
      <c r="I5" s="713">
        <f t="shared" si="5"/>
        <v>320</v>
      </c>
      <c r="J5" s="714">
        <f t="shared" si="5"/>
        <v>490</v>
      </c>
      <c r="K5" s="713">
        <f t="shared" si="5"/>
        <v>0</v>
      </c>
      <c r="L5" s="713">
        <f t="shared" si="5"/>
        <v>580</v>
      </c>
      <c r="M5" s="713">
        <f t="shared" si="5"/>
        <v>0</v>
      </c>
      <c r="N5" s="713">
        <f t="shared" si="5"/>
        <v>2500</v>
      </c>
      <c r="O5" s="713">
        <f t="shared" si="5"/>
        <v>8570</v>
      </c>
      <c r="P5" s="713">
        <f t="shared" si="5"/>
        <v>1100</v>
      </c>
      <c r="Q5" s="713">
        <f t="shared" si="5"/>
        <v>0</v>
      </c>
      <c r="R5" s="713">
        <f t="shared" si="5"/>
        <v>0</v>
      </c>
      <c r="S5" s="713">
        <f t="shared" si="5"/>
        <v>0</v>
      </c>
      <c r="T5" s="713">
        <f t="shared" si="5"/>
        <v>0</v>
      </c>
      <c r="U5" s="713">
        <f t="shared" si="5"/>
        <v>0</v>
      </c>
      <c r="V5" s="713">
        <f t="shared" si="5"/>
        <v>100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1070</v>
      </c>
      <c r="AG5" s="706">
        <f>SUM(AG6:AG7)</f>
        <v>490</v>
      </c>
      <c r="AH5" s="706">
        <f>SUM(AH6:AH7)</f>
        <v>580</v>
      </c>
      <c r="AI5" s="706">
        <f>SUM(AI6:AI7)</f>
        <v>0</v>
      </c>
      <c r="AJ5" s="707">
        <f>SUM(AJ6:AJ7)</f>
        <v>0</v>
      </c>
      <c r="AK5" s="708"/>
      <c r="AL5" s="706">
        <f t="shared" ref="AL5:AT5" si="6">SUM(AL6:AL7)</f>
        <v>0</v>
      </c>
      <c r="AM5" s="706">
        <f t="shared" si="6"/>
        <v>0</v>
      </c>
      <c r="AN5" s="706">
        <f t="shared" si="6"/>
        <v>0</v>
      </c>
      <c r="AO5" s="706">
        <f t="shared" si="6"/>
        <v>0</v>
      </c>
      <c r="AP5" s="706">
        <f t="shared" si="6"/>
        <v>0</v>
      </c>
      <c r="AQ5" s="706">
        <f>SUM(AQ6:AQ7)</f>
        <v>0</v>
      </c>
      <c r="AR5" s="706">
        <f t="shared" si="6"/>
        <v>0</v>
      </c>
      <c r="AS5" s="706">
        <f t="shared" si="6"/>
        <v>0</v>
      </c>
      <c r="AT5" s="706">
        <f t="shared" si="6"/>
        <v>0</v>
      </c>
      <c r="AU5" s="704"/>
      <c r="AV5" s="716">
        <f t="shared" ref="AV5:AV22" si="7">SUM(AX5:BB5)</f>
        <v>4</v>
      </c>
      <c r="AW5" s="717">
        <f t="shared" si="3"/>
        <v>0</v>
      </c>
      <c r="AX5" s="706">
        <f t="shared" ref="AX5:BF5" si="8">SUM(AX6:AX7)</f>
        <v>0</v>
      </c>
      <c r="AY5" s="706">
        <f t="shared" si="8"/>
        <v>0</v>
      </c>
      <c r="AZ5" s="706">
        <f t="shared" si="8"/>
        <v>4</v>
      </c>
      <c r="BA5" s="706">
        <f t="shared" si="8"/>
        <v>0</v>
      </c>
      <c r="BB5" s="706">
        <f t="shared" si="8"/>
        <v>0</v>
      </c>
      <c r="BC5" s="711">
        <f>SUM(BC6:BC7)</f>
        <v>0</v>
      </c>
      <c r="BD5" s="706">
        <f t="shared" si="8"/>
        <v>0</v>
      </c>
      <c r="BE5" s="706">
        <f t="shared" si="8"/>
        <v>0</v>
      </c>
      <c r="BF5" s="706">
        <f t="shared" si="8"/>
        <v>0</v>
      </c>
    </row>
    <row r="6" spans="2:58" s="585" customFormat="1" ht="22.8" thickBot="1">
      <c r="B6" s="718" t="s">
        <v>1224</v>
      </c>
      <c r="C6" s="719">
        <f t="shared" si="0"/>
        <v>23390</v>
      </c>
      <c r="D6" s="720">
        <v>9080</v>
      </c>
      <c r="E6" s="720"/>
      <c r="F6" s="720">
        <v>180</v>
      </c>
      <c r="G6" s="720">
        <v>80</v>
      </c>
      <c r="H6" s="720">
        <v>390</v>
      </c>
      <c r="I6" s="720">
        <v>320</v>
      </c>
      <c r="J6" s="714">
        <v>490</v>
      </c>
      <c r="K6" s="720"/>
      <c r="L6" s="720">
        <v>580</v>
      </c>
      <c r="M6" s="720"/>
      <c r="N6" s="720">
        <v>2500</v>
      </c>
      <c r="O6" s="720">
        <v>8570</v>
      </c>
      <c r="P6" s="720">
        <v>1100</v>
      </c>
      <c r="Q6" s="720"/>
      <c r="R6" s="720"/>
      <c r="S6" s="720"/>
      <c r="T6" s="720"/>
      <c r="U6" s="720"/>
      <c r="V6" s="720">
        <v>100</v>
      </c>
      <c r="W6" s="720"/>
      <c r="X6" s="720"/>
      <c r="Y6" s="720"/>
      <c r="Z6" s="720"/>
      <c r="AA6" s="720"/>
      <c r="AB6" s="720"/>
      <c r="AC6" s="720"/>
      <c r="AD6" s="721"/>
      <c r="AE6" s="704"/>
      <c r="AF6" s="722">
        <f>SUM(AG6:AJ6)</f>
        <v>1070</v>
      </c>
      <c r="AG6" s="723">
        <v>490</v>
      </c>
      <c r="AH6" s="720">
        <v>580</v>
      </c>
      <c r="AI6" s="723"/>
      <c r="AJ6" s="723"/>
      <c r="AK6" s="724"/>
      <c r="AL6" s="725"/>
      <c r="AM6" s="725"/>
      <c r="AN6" s="725"/>
      <c r="AO6" s="725"/>
      <c r="AP6" s="725"/>
      <c r="AQ6" s="725"/>
      <c r="AR6" s="725"/>
      <c r="AS6" s="725"/>
      <c r="AT6" s="725"/>
      <c r="AU6" s="704"/>
      <c r="AV6" s="709">
        <f t="shared" si="7"/>
        <v>4</v>
      </c>
      <c r="AW6" s="726">
        <v>40</v>
      </c>
      <c r="AX6" s="725"/>
      <c r="AY6" s="725"/>
      <c r="AZ6" s="725">
        <v>4</v>
      </c>
      <c r="BA6" s="725"/>
      <c r="BB6" s="725"/>
      <c r="BC6" s="727"/>
      <c r="BD6" s="725"/>
      <c r="BE6" s="725"/>
      <c r="BF6" s="725"/>
    </row>
    <row r="7" spans="2:58" s="585" customFormat="1" ht="22.8" thickBot="1">
      <c r="B7" s="728"/>
      <c r="C7" s="729">
        <f t="shared" si="0"/>
        <v>0</v>
      </c>
      <c r="D7" s="730"/>
      <c r="E7" s="730"/>
      <c r="F7" s="730"/>
      <c r="G7" s="730"/>
      <c r="H7" s="730"/>
      <c r="I7" s="730"/>
      <c r="J7" s="714"/>
      <c r="K7" s="730"/>
      <c r="L7" s="730"/>
      <c r="M7" s="730"/>
      <c r="N7" s="730"/>
      <c r="O7" s="730"/>
      <c r="P7" s="730"/>
      <c r="Q7" s="730"/>
      <c r="R7" s="730"/>
      <c r="S7" s="730"/>
      <c r="T7" s="730"/>
      <c r="U7" s="730"/>
      <c r="V7" s="730"/>
      <c r="W7" s="730"/>
      <c r="X7" s="730"/>
      <c r="Y7" s="730"/>
      <c r="Z7" s="730"/>
      <c r="AA7" s="730"/>
      <c r="AB7" s="730"/>
      <c r="AC7" s="731"/>
      <c r="AD7" s="732"/>
      <c r="AE7" s="704"/>
      <c r="AF7" s="722">
        <f>SUM(AG7:AJ7)</f>
        <v>0</v>
      </c>
      <c r="AG7" s="723"/>
      <c r="AH7" s="723"/>
      <c r="AI7" s="723"/>
      <c r="AJ7" s="723"/>
      <c r="AK7" s="724"/>
      <c r="AL7" s="725"/>
      <c r="AM7" s="725"/>
      <c r="AN7" s="725"/>
      <c r="AO7" s="725"/>
      <c r="AP7" s="725"/>
      <c r="AQ7" s="725"/>
      <c r="AR7" s="725"/>
      <c r="AS7" s="725"/>
      <c r="AT7" s="725"/>
      <c r="AU7" s="704"/>
      <c r="AV7" s="709">
        <f t="shared" si="7"/>
        <v>0</v>
      </c>
      <c r="AW7" s="733">
        <f t="shared" si="3"/>
        <v>0</v>
      </c>
      <c r="AX7" s="725"/>
      <c r="AY7" s="725"/>
      <c r="AZ7" s="725"/>
      <c r="BA7" s="725"/>
      <c r="BB7" s="725"/>
      <c r="BC7" s="727"/>
      <c r="BD7" s="725"/>
      <c r="BE7" s="725"/>
      <c r="BF7" s="725"/>
    </row>
    <row r="8" spans="2:58" s="585" customFormat="1" ht="22.8" thickBot="1">
      <c r="B8" s="734" t="s">
        <v>1226</v>
      </c>
      <c r="C8" s="701">
        <f t="shared" si="0"/>
        <v>197293</v>
      </c>
      <c r="D8" s="713">
        <f t="shared" ref="D8:I8" si="9">SUM(D9:D12)</f>
        <v>50690</v>
      </c>
      <c r="E8" s="713">
        <f t="shared" si="9"/>
        <v>18960</v>
      </c>
      <c r="F8" s="713">
        <f t="shared" si="9"/>
        <v>7020</v>
      </c>
      <c r="G8" s="713">
        <f>SUM(G9:G12)</f>
        <v>5650</v>
      </c>
      <c r="H8" s="713">
        <f t="shared" si="9"/>
        <v>22302</v>
      </c>
      <c r="I8" s="713">
        <f t="shared" si="9"/>
        <v>17041</v>
      </c>
      <c r="J8" s="714">
        <f t="shared" ref="J8:J12" si="10">AF8</f>
        <v>29435</v>
      </c>
      <c r="K8" s="713">
        <f t="shared" ref="K8:AD8" si="11">SUM(K9:K12)</f>
        <v>0</v>
      </c>
      <c r="L8" s="713">
        <f t="shared" si="11"/>
        <v>20385</v>
      </c>
      <c r="M8" s="713">
        <f t="shared" si="11"/>
        <v>0</v>
      </c>
      <c r="N8" s="713">
        <f t="shared" si="11"/>
        <v>6200</v>
      </c>
      <c r="O8" s="713">
        <f t="shared" si="11"/>
        <v>8730</v>
      </c>
      <c r="P8" s="713">
        <f t="shared" si="11"/>
        <v>7880</v>
      </c>
      <c r="Q8" s="713">
        <f t="shared" si="11"/>
        <v>0</v>
      </c>
      <c r="R8" s="713">
        <f t="shared" si="11"/>
        <v>0</v>
      </c>
      <c r="S8" s="713">
        <f t="shared" si="11"/>
        <v>220</v>
      </c>
      <c r="T8" s="713">
        <f t="shared" si="11"/>
        <v>340</v>
      </c>
      <c r="U8" s="713">
        <f>SUM(U9:U12)</f>
        <v>560</v>
      </c>
      <c r="V8" s="713">
        <f t="shared" si="11"/>
        <v>1190</v>
      </c>
      <c r="W8" s="713">
        <f t="shared" si="11"/>
        <v>690</v>
      </c>
      <c r="X8" s="713">
        <f t="shared" si="11"/>
        <v>0</v>
      </c>
      <c r="Y8" s="713">
        <f t="shared" si="11"/>
        <v>0</v>
      </c>
      <c r="Z8" s="713">
        <f t="shared" si="11"/>
        <v>0</v>
      </c>
      <c r="AA8" s="713">
        <f t="shared" si="11"/>
        <v>0</v>
      </c>
      <c r="AB8" s="713">
        <f t="shared" si="11"/>
        <v>0</v>
      </c>
      <c r="AC8" s="713">
        <f t="shared" si="11"/>
        <v>0</v>
      </c>
      <c r="AD8" s="715">
        <f t="shared" si="11"/>
        <v>0</v>
      </c>
      <c r="AE8" s="704"/>
      <c r="AF8" s="722">
        <f>SUM(AF9:AF12)</f>
        <v>29435</v>
      </c>
      <c r="AG8" s="706">
        <f>SUM(AG9:AG12)</f>
        <v>13850</v>
      </c>
      <c r="AH8" s="706">
        <f>SUM(AH9:AH12)</f>
        <v>15585</v>
      </c>
      <c r="AI8" s="706">
        <f>SUM(AI9:AI12)</f>
        <v>0</v>
      </c>
      <c r="AJ8" s="706">
        <f>SUM(AJ9:AJ12)</f>
        <v>0</v>
      </c>
      <c r="AK8" s="708"/>
      <c r="AL8" s="706">
        <f t="shared" ref="AL8:AT8" si="12">SUM(AL9:AL13)</f>
        <v>0</v>
      </c>
      <c r="AM8" s="706">
        <f t="shared" si="12"/>
        <v>0</v>
      </c>
      <c r="AN8" s="706">
        <f t="shared" si="12"/>
        <v>6</v>
      </c>
      <c r="AO8" s="706">
        <f t="shared" si="12"/>
        <v>0</v>
      </c>
      <c r="AP8" s="706">
        <f t="shared" si="12"/>
        <v>0</v>
      </c>
      <c r="AQ8" s="706">
        <f t="shared" si="12"/>
        <v>5</v>
      </c>
      <c r="AR8" s="706">
        <f t="shared" si="12"/>
        <v>0</v>
      </c>
      <c r="AS8" s="706">
        <f t="shared" si="12"/>
        <v>10</v>
      </c>
      <c r="AT8" s="706">
        <f t="shared" si="12"/>
        <v>0</v>
      </c>
      <c r="AU8" s="704"/>
      <c r="AV8" s="716">
        <f t="shared" si="7"/>
        <v>6</v>
      </c>
      <c r="AW8" s="717">
        <f t="shared" si="3"/>
        <v>15</v>
      </c>
      <c r="AX8" s="706">
        <f t="shared" ref="AX8:BF8" si="13">SUM(AX9:AX13)</f>
        <v>0</v>
      </c>
      <c r="AY8" s="706">
        <f t="shared" si="13"/>
        <v>0</v>
      </c>
      <c r="AZ8" s="706">
        <f t="shared" si="13"/>
        <v>6</v>
      </c>
      <c r="BA8" s="706">
        <f t="shared" si="13"/>
        <v>0</v>
      </c>
      <c r="BB8" s="706">
        <f t="shared" si="13"/>
        <v>0</v>
      </c>
      <c r="BC8" s="711">
        <f t="shared" si="13"/>
        <v>5</v>
      </c>
      <c r="BD8" s="706">
        <f t="shared" si="13"/>
        <v>0</v>
      </c>
      <c r="BE8" s="706">
        <f t="shared" si="13"/>
        <v>10</v>
      </c>
      <c r="BF8" s="706">
        <f t="shared" si="13"/>
        <v>0</v>
      </c>
    </row>
    <row r="9" spans="2:58" s="585" customFormat="1" ht="22.8" thickBot="1">
      <c r="B9" s="735" t="s">
        <v>1227</v>
      </c>
      <c r="C9" s="736">
        <f t="shared" si="0"/>
        <v>70343</v>
      </c>
      <c r="D9" s="737">
        <v>12530</v>
      </c>
      <c r="E9" s="737">
        <v>14300</v>
      </c>
      <c r="F9" s="737">
        <v>3620</v>
      </c>
      <c r="G9" s="737">
        <v>3500</v>
      </c>
      <c r="H9" s="737">
        <v>3622</v>
      </c>
      <c r="I9" s="737">
        <v>3131</v>
      </c>
      <c r="J9" s="714">
        <v>8230</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19035</v>
      </c>
      <c r="AG9" s="737">
        <v>8230</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27340</v>
      </c>
      <c r="D11" s="720">
        <v>17310</v>
      </c>
      <c r="E11" s="720">
        <v>910</v>
      </c>
      <c r="F11" s="720">
        <v>570</v>
      </c>
      <c r="G11" s="720">
        <v>540</v>
      </c>
      <c r="H11" s="720">
        <v>610</v>
      </c>
      <c r="I11" s="720">
        <v>710</v>
      </c>
      <c r="J11" s="714">
        <v>2310</v>
      </c>
      <c r="K11" s="720"/>
      <c r="L11" s="720">
        <v>2070</v>
      </c>
      <c r="M11" s="720"/>
      <c r="N11" s="720">
        <v>650</v>
      </c>
      <c r="O11" s="720">
        <v>820</v>
      </c>
      <c r="P11" s="720">
        <v>700</v>
      </c>
      <c r="Q11" s="720"/>
      <c r="R11" s="720"/>
      <c r="S11" s="720"/>
      <c r="T11" s="720"/>
      <c r="U11" s="720"/>
      <c r="V11" s="720"/>
      <c r="W11" s="737">
        <v>140</v>
      </c>
      <c r="X11" s="737"/>
      <c r="Y11" s="737"/>
      <c r="Z11" s="737"/>
      <c r="AA11" s="737"/>
      <c r="AB11" s="737"/>
      <c r="AC11" s="737"/>
      <c r="AD11" s="738"/>
      <c r="AE11" s="704"/>
      <c r="AF11" s="722">
        <f>SUM(AG11:AJ11)</f>
        <v>4380</v>
      </c>
      <c r="AG11" s="737">
        <v>2310</v>
      </c>
      <c r="AH11" s="737">
        <v>2070</v>
      </c>
      <c r="AI11" s="723"/>
      <c r="AJ11" s="723"/>
      <c r="AK11" s="724"/>
      <c r="AL11" s="739"/>
      <c r="AM11" s="739"/>
      <c r="AN11" s="739"/>
      <c r="AO11" s="739"/>
      <c r="AP11" s="739"/>
      <c r="AQ11" s="739">
        <v>5</v>
      </c>
      <c r="AR11" s="739"/>
      <c r="AS11" s="739">
        <v>10</v>
      </c>
      <c r="AT11" s="739"/>
      <c r="AU11" s="740"/>
      <c r="AV11" s="709">
        <f t="shared" si="7"/>
        <v>0</v>
      </c>
      <c r="AW11" s="743">
        <f t="shared" si="3"/>
        <v>15</v>
      </c>
      <c r="AX11" s="739">
        <f>AL11*2</f>
        <v>0</v>
      </c>
      <c r="AY11" s="739">
        <f>AM11*50</f>
        <v>0</v>
      </c>
      <c r="AZ11" s="739">
        <f>AN11*25</f>
        <v>0</v>
      </c>
      <c r="BA11" s="739">
        <f>AO11*40</f>
        <v>0</v>
      </c>
      <c r="BB11" s="739">
        <f>AP11*60</f>
        <v>0</v>
      </c>
      <c r="BC11" s="741">
        <v>5</v>
      </c>
      <c r="BD11" s="739">
        <f>AR11*0.5</f>
        <v>0</v>
      </c>
      <c r="BE11" s="739">
        <v>10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t="s">
        <v>1246</v>
      </c>
      <c r="C13" s="748">
        <f t="shared" si="0"/>
        <v>4215</v>
      </c>
      <c r="D13" s="749">
        <v>1800</v>
      </c>
      <c r="E13" s="749">
        <v>210</v>
      </c>
      <c r="F13" s="749">
        <v>220</v>
      </c>
      <c r="G13" s="749">
        <v>140</v>
      </c>
      <c r="H13" s="749">
        <v>210</v>
      </c>
      <c r="I13" s="749">
        <v>530</v>
      </c>
      <c r="J13" s="750">
        <v>375</v>
      </c>
      <c r="K13" s="749"/>
      <c r="L13" s="749">
        <v>370</v>
      </c>
      <c r="M13" s="749"/>
      <c r="N13" s="749">
        <v>140</v>
      </c>
      <c r="O13" s="749">
        <v>30</v>
      </c>
      <c r="P13" s="749">
        <v>10</v>
      </c>
      <c r="Q13" s="749"/>
      <c r="R13" s="749"/>
      <c r="S13" s="749"/>
      <c r="T13" s="749"/>
      <c r="U13" s="749">
        <v>30</v>
      </c>
      <c r="V13" s="751">
        <v>150</v>
      </c>
      <c r="W13" s="751"/>
      <c r="X13" s="749"/>
      <c r="Y13" s="749"/>
      <c r="Z13" s="749"/>
      <c r="AA13" s="749"/>
      <c r="AB13" s="749"/>
      <c r="AC13" s="752"/>
      <c r="AD13" s="753"/>
      <c r="AE13" s="704"/>
      <c r="AF13" s="705">
        <f>AG13+AH13+AI13+AJ13</f>
        <v>745</v>
      </c>
      <c r="AG13" s="723">
        <v>375</v>
      </c>
      <c r="AH13" s="723">
        <v>370</v>
      </c>
      <c r="AI13" s="723"/>
      <c r="AJ13" s="754"/>
      <c r="AK13" s="724"/>
      <c r="AL13" s="723"/>
      <c r="AM13" s="723"/>
      <c r="AN13" s="723">
        <v>6</v>
      </c>
      <c r="AO13" s="723"/>
      <c r="AP13" s="723"/>
      <c r="AQ13" s="723"/>
      <c r="AR13" s="723"/>
      <c r="AS13" s="723"/>
      <c r="AT13" s="723"/>
      <c r="AU13" s="704"/>
      <c r="AV13" s="709">
        <f t="shared" si="7"/>
        <v>6</v>
      </c>
      <c r="AW13" s="733">
        <f t="shared" si="3"/>
        <v>0</v>
      </c>
      <c r="AX13" s="739">
        <f>AL13*2</f>
        <v>0</v>
      </c>
      <c r="AY13" s="739">
        <f>AM13*50</f>
        <v>0</v>
      </c>
      <c r="AZ13" s="739">
        <v>6</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68" t="s">
        <v>1238</v>
      </c>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0" t="s">
        <v>1240</v>
      </c>
      <c r="E25" s="870"/>
      <c r="G25" s="779"/>
      <c r="H25" s="779"/>
      <c r="J25" s="775" t="s">
        <v>1241</v>
      </c>
      <c r="K25" s="583"/>
      <c r="M25" s="779"/>
      <c r="O25" s="775" t="s">
        <v>1242</v>
      </c>
      <c r="P25" s="775"/>
      <c r="W25" s="871" t="s">
        <v>1247</v>
      </c>
      <c r="X25" s="872"/>
      <c r="Y25" s="872"/>
      <c r="Z25" s="872"/>
      <c r="AA25" s="872"/>
      <c r="AB25" s="872"/>
      <c r="AC25" s="872"/>
      <c r="AD25" s="872"/>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73" t="s">
        <v>1244</v>
      </c>
      <c r="X26" s="872"/>
      <c r="Y26" s="872"/>
      <c r="Z26" s="872"/>
      <c r="AA26" s="872"/>
      <c r="AB26" s="872"/>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F2:AR2"/>
    <mergeCell ref="AS2:AT2"/>
    <mergeCell ref="B23:AD23"/>
    <mergeCell ref="D25:E25"/>
    <mergeCell ref="W25:AD25"/>
    <mergeCell ref="W26:AB26"/>
    <mergeCell ref="B1:AD1"/>
    <mergeCell ref="C2:T2"/>
    <mergeCell ref="AB2:AD2"/>
  </mergeCells>
  <phoneticPr fontId="5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E04C-EE80-4960-920B-69482EDB69FE}">
  <sheetPr>
    <tabColor rgb="FFEBF1DE"/>
  </sheetPr>
  <dimension ref="B1:BH30"/>
  <sheetViews>
    <sheetView workbookViewId="0">
      <selection activeCell="H8" sqref="H8"/>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2.88671875" bestFit="1" customWidth="1"/>
    <col min="7" max="7" width="12" bestFit="1" customWidth="1"/>
    <col min="8" max="9" width="12.21875" bestFit="1" customWidth="1"/>
    <col min="10" max="10" width="14.5546875" bestFit="1"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74" t="s">
        <v>1173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76" t="s">
        <v>1248</v>
      </c>
      <c r="D2" s="876"/>
      <c r="E2" s="876"/>
      <c r="F2" s="876"/>
      <c r="G2" s="876"/>
      <c r="H2" s="876"/>
      <c r="I2" s="876"/>
      <c r="J2" s="876"/>
      <c r="K2" s="876"/>
      <c r="L2" s="876"/>
      <c r="M2" s="876"/>
      <c r="N2" s="876"/>
      <c r="O2" s="876"/>
      <c r="P2" s="876"/>
      <c r="Q2" s="876"/>
      <c r="R2" s="876"/>
      <c r="S2" s="876"/>
      <c r="T2" s="876"/>
      <c r="U2" s="675"/>
      <c r="V2" s="675" t="s">
        <v>1175</v>
      </c>
      <c r="W2" s="675"/>
      <c r="X2" s="675"/>
      <c r="Y2" s="675"/>
      <c r="Z2" s="675"/>
      <c r="AA2" s="675"/>
      <c r="AB2" s="877" t="s">
        <v>1176</v>
      </c>
      <c r="AC2" s="877"/>
      <c r="AD2" s="878"/>
      <c r="AF2" s="879" t="s">
        <v>1249</v>
      </c>
      <c r="AG2" s="872"/>
      <c r="AH2" s="872"/>
      <c r="AI2" s="872"/>
      <c r="AJ2" s="872"/>
      <c r="AK2" s="872"/>
      <c r="AL2" s="872"/>
      <c r="AM2" s="872"/>
      <c r="AN2" s="872"/>
      <c r="AO2" s="872"/>
      <c r="AP2" s="872"/>
      <c r="AQ2" s="872"/>
      <c r="AR2" s="872"/>
      <c r="AS2" s="880" t="s">
        <v>1178</v>
      </c>
      <c r="AT2" s="880"/>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359769.2</v>
      </c>
      <c r="D4" s="701">
        <f t="shared" ref="D4:AD4" si="1">D5+D8+D14+D19</f>
        <v>55336</v>
      </c>
      <c r="E4" s="701">
        <f t="shared" si="1"/>
        <v>22372</v>
      </c>
      <c r="F4" s="701">
        <f t="shared" si="1"/>
        <v>10174</v>
      </c>
      <c r="G4" s="701">
        <f>G5+G8+G14+G19</f>
        <v>10157.200000000001</v>
      </c>
      <c r="H4" s="701">
        <f t="shared" si="1"/>
        <v>26414</v>
      </c>
      <c r="I4" s="701">
        <f t="shared" si="1"/>
        <v>35798</v>
      </c>
      <c r="J4" s="702">
        <f t="shared" si="1"/>
        <v>127685</v>
      </c>
      <c r="K4" s="701">
        <f t="shared" si="1"/>
        <v>0</v>
      </c>
      <c r="L4" s="701">
        <f t="shared" si="1"/>
        <v>23224</v>
      </c>
      <c r="M4" s="701">
        <f t="shared" si="1"/>
        <v>554</v>
      </c>
      <c r="N4" s="701">
        <f t="shared" si="1"/>
        <v>11384</v>
      </c>
      <c r="O4" s="701">
        <f t="shared" si="1"/>
        <v>19403</v>
      </c>
      <c r="P4" s="701">
        <f t="shared" si="1"/>
        <v>12550</v>
      </c>
      <c r="Q4" s="701">
        <f t="shared" si="1"/>
        <v>0</v>
      </c>
      <c r="R4" s="701">
        <f t="shared" si="1"/>
        <v>0</v>
      </c>
      <c r="S4" s="701">
        <f t="shared" si="1"/>
        <v>232</v>
      </c>
      <c r="T4" s="701">
        <f t="shared" si="1"/>
        <v>351</v>
      </c>
      <c r="U4" s="701">
        <f t="shared" si="1"/>
        <v>1157</v>
      </c>
      <c r="V4" s="701">
        <f t="shared" si="1"/>
        <v>2239</v>
      </c>
      <c r="W4" s="701">
        <f t="shared" si="1"/>
        <v>739</v>
      </c>
      <c r="X4" s="701">
        <f t="shared" si="1"/>
        <v>0</v>
      </c>
      <c r="Y4" s="701">
        <f t="shared" si="1"/>
        <v>0</v>
      </c>
      <c r="Z4" s="701">
        <f t="shared" si="1"/>
        <v>0</v>
      </c>
      <c r="AA4" s="701">
        <f t="shared" si="1"/>
        <v>0</v>
      </c>
      <c r="AB4" s="701">
        <f t="shared" si="1"/>
        <v>0</v>
      </c>
      <c r="AC4" s="701">
        <f t="shared" si="1"/>
        <v>0</v>
      </c>
      <c r="AD4" s="703">
        <f t="shared" si="1"/>
        <v>0</v>
      </c>
      <c r="AE4" s="704"/>
      <c r="AF4" s="705">
        <f>AF5+AF8+AF14+AF19</f>
        <v>49167</v>
      </c>
      <c r="AG4" s="706">
        <f>AG5+AG8+AG14+AG19</f>
        <v>30737</v>
      </c>
      <c r="AH4" s="706">
        <f>AH5+AH8+AH14+AH19</f>
        <v>18430</v>
      </c>
      <c r="AI4" s="706">
        <f>AI5+AI8+AI14+AI19</f>
        <v>0</v>
      </c>
      <c r="AJ4" s="707">
        <f>AJ5+AJ8+AJ14+AJ19</f>
        <v>0</v>
      </c>
      <c r="AK4" s="708"/>
      <c r="AL4" s="706">
        <f t="shared" ref="AL4:AT4" si="2">AL5+AL8+AL14+AL19</f>
        <v>7</v>
      </c>
      <c r="AM4" s="706">
        <f t="shared" si="2"/>
        <v>5</v>
      </c>
      <c r="AN4" s="706">
        <f t="shared" si="2"/>
        <v>5</v>
      </c>
      <c r="AO4" s="706">
        <f t="shared" si="2"/>
        <v>6</v>
      </c>
      <c r="AP4" s="706">
        <f t="shared" si="2"/>
        <v>7</v>
      </c>
      <c r="AQ4" s="706">
        <f t="shared" si="2"/>
        <v>9</v>
      </c>
      <c r="AR4" s="706">
        <f t="shared" si="2"/>
        <v>18</v>
      </c>
      <c r="AS4" s="706">
        <f t="shared" si="2"/>
        <v>12</v>
      </c>
      <c r="AT4" s="706">
        <f t="shared" si="2"/>
        <v>0</v>
      </c>
      <c r="AU4" s="704"/>
      <c r="AV4" s="709">
        <f>SUM(AX4:BB4)</f>
        <v>35</v>
      </c>
      <c r="AW4" s="710">
        <f t="shared" ref="AW4:AW22" si="3">BC4+BD4+BE4+BF4</f>
        <v>39</v>
      </c>
      <c r="AX4" s="706">
        <f t="shared" ref="AX4:BF4" si="4">AX5+AX8+AX14+AX19</f>
        <v>12</v>
      </c>
      <c r="AY4" s="706">
        <f t="shared" si="4"/>
        <v>5</v>
      </c>
      <c r="AZ4" s="706">
        <f t="shared" si="4"/>
        <v>5</v>
      </c>
      <c r="BA4" s="706">
        <f t="shared" si="4"/>
        <v>6</v>
      </c>
      <c r="BB4" s="706">
        <f t="shared" si="4"/>
        <v>7</v>
      </c>
      <c r="BC4" s="711">
        <f t="shared" si="4"/>
        <v>9</v>
      </c>
      <c r="BD4" s="706">
        <f t="shared" si="4"/>
        <v>18</v>
      </c>
      <c r="BE4" s="706">
        <f t="shared" si="4"/>
        <v>12</v>
      </c>
      <c r="BF4" s="706">
        <f t="shared" si="4"/>
        <v>0</v>
      </c>
    </row>
    <row r="5" spans="2:58" s="585" customFormat="1" ht="22.8" thickBot="1">
      <c r="B5" s="712" t="s">
        <v>1223</v>
      </c>
      <c r="C5" s="713">
        <f t="shared" si="0"/>
        <v>146547</v>
      </c>
      <c r="D5" s="713">
        <f>SUM(D6:D7)</f>
        <v>17104</v>
      </c>
      <c r="E5" s="713">
        <f t="shared" ref="E5:AD5" si="5">SUM(E6:E7)</f>
        <v>2762</v>
      </c>
      <c r="F5" s="713">
        <f t="shared" si="5"/>
        <v>2752</v>
      </c>
      <c r="G5" s="713">
        <f t="shared" si="5"/>
        <v>4037</v>
      </c>
      <c r="H5" s="713">
        <f t="shared" si="5"/>
        <v>3479</v>
      </c>
      <c r="I5" s="713">
        <f t="shared" si="5"/>
        <v>3619</v>
      </c>
      <c r="J5" s="714">
        <f t="shared" si="5"/>
        <v>88993</v>
      </c>
      <c r="K5" s="713">
        <f t="shared" si="5"/>
        <v>0</v>
      </c>
      <c r="L5" s="713">
        <f t="shared" si="5"/>
        <v>1148</v>
      </c>
      <c r="M5" s="713">
        <f t="shared" si="5"/>
        <v>554</v>
      </c>
      <c r="N5" s="713">
        <f t="shared" si="5"/>
        <v>5158</v>
      </c>
      <c r="O5" s="713">
        <f t="shared" si="5"/>
        <v>11430</v>
      </c>
      <c r="P5" s="713">
        <f t="shared" si="5"/>
        <v>5310</v>
      </c>
      <c r="Q5" s="713">
        <f t="shared" si="5"/>
        <v>0</v>
      </c>
      <c r="R5" s="713">
        <f t="shared" si="5"/>
        <v>0</v>
      </c>
      <c r="S5" s="713">
        <f t="shared" si="5"/>
        <v>7</v>
      </c>
      <c r="T5" s="713">
        <f t="shared" si="5"/>
        <v>9</v>
      </c>
      <c r="U5" s="713">
        <f t="shared" si="5"/>
        <v>17</v>
      </c>
      <c r="V5" s="713">
        <f t="shared" si="5"/>
        <v>149</v>
      </c>
      <c r="W5" s="713">
        <f t="shared" si="5"/>
        <v>19</v>
      </c>
      <c r="X5" s="713">
        <f t="shared" si="5"/>
        <v>0</v>
      </c>
      <c r="Y5" s="713">
        <f t="shared" si="5"/>
        <v>0</v>
      </c>
      <c r="Z5" s="713">
        <f t="shared" si="5"/>
        <v>0</v>
      </c>
      <c r="AA5" s="713">
        <f t="shared" si="5"/>
        <v>0</v>
      </c>
      <c r="AB5" s="713">
        <f t="shared" si="5"/>
        <v>0</v>
      </c>
      <c r="AC5" s="713">
        <f t="shared" si="5"/>
        <v>0</v>
      </c>
      <c r="AD5" s="715">
        <f t="shared" si="5"/>
        <v>0</v>
      </c>
      <c r="AE5" s="704"/>
      <c r="AF5" s="705">
        <f>SUM(AF6:AF7)</f>
        <v>10471</v>
      </c>
      <c r="AG5" s="706">
        <f>SUM(AG6:AG7)</f>
        <v>9307</v>
      </c>
      <c r="AH5" s="706">
        <f>SUM(AH6:AH7)</f>
        <v>1164</v>
      </c>
      <c r="AI5" s="706">
        <f>SUM(AI6:AI7)</f>
        <v>0</v>
      </c>
      <c r="AJ5" s="707">
        <f>SUM(AJ6:AJ7)</f>
        <v>0</v>
      </c>
      <c r="AK5" s="708"/>
      <c r="AL5" s="706">
        <f t="shared" ref="AL5:AT5" si="6">SUM(AL6:AL7)</f>
        <v>2</v>
      </c>
      <c r="AM5" s="706">
        <f t="shared" si="6"/>
        <v>0</v>
      </c>
      <c r="AN5" s="706">
        <f t="shared" si="6"/>
        <v>1</v>
      </c>
      <c r="AO5" s="706">
        <f t="shared" si="6"/>
        <v>0</v>
      </c>
      <c r="AP5" s="706">
        <f t="shared" si="6"/>
        <v>2</v>
      </c>
      <c r="AQ5" s="706">
        <f>SUM(AQ6:AQ7)</f>
        <v>1</v>
      </c>
      <c r="AR5" s="706">
        <f t="shared" si="6"/>
        <v>6</v>
      </c>
      <c r="AS5" s="706">
        <f t="shared" si="6"/>
        <v>1</v>
      </c>
      <c r="AT5" s="706">
        <f t="shared" si="6"/>
        <v>0</v>
      </c>
      <c r="AU5" s="704"/>
      <c r="AV5" s="716">
        <f t="shared" ref="AV5:AV22" si="7">SUM(AX5:BB5)</f>
        <v>5</v>
      </c>
      <c r="AW5" s="717">
        <f t="shared" si="3"/>
        <v>8</v>
      </c>
      <c r="AX5" s="706">
        <f t="shared" ref="AX5:BF5" si="8">SUM(AX6:AX7)</f>
        <v>2</v>
      </c>
      <c r="AY5" s="706">
        <f t="shared" si="8"/>
        <v>0</v>
      </c>
      <c r="AZ5" s="706">
        <f t="shared" si="8"/>
        <v>1</v>
      </c>
      <c r="BA5" s="706">
        <f t="shared" si="8"/>
        <v>0</v>
      </c>
      <c r="BB5" s="706">
        <f t="shared" si="8"/>
        <v>2</v>
      </c>
      <c r="BC5" s="711">
        <f>SUM(BC6:BC7)</f>
        <v>1</v>
      </c>
      <c r="BD5" s="706">
        <f t="shared" si="8"/>
        <v>6</v>
      </c>
      <c r="BE5" s="706">
        <f t="shared" si="8"/>
        <v>1</v>
      </c>
      <c r="BF5" s="706">
        <f t="shared" si="8"/>
        <v>0</v>
      </c>
    </row>
    <row r="6" spans="2:58" s="585" customFormat="1" ht="22.8" thickBot="1">
      <c r="B6" s="718" t="s">
        <v>1250</v>
      </c>
      <c r="C6" s="719">
        <f t="shared" si="0"/>
        <v>29944</v>
      </c>
      <c r="D6" s="720">
        <v>6765</v>
      </c>
      <c r="E6" s="720"/>
      <c r="F6" s="720">
        <v>60</v>
      </c>
      <c r="G6" s="720">
        <v>76</v>
      </c>
      <c r="H6" s="720">
        <v>160</v>
      </c>
      <c r="I6" s="720">
        <v>348</v>
      </c>
      <c r="J6" s="714">
        <v>196</v>
      </c>
      <c r="K6" s="720"/>
      <c r="L6" s="720">
        <v>404</v>
      </c>
      <c r="M6" s="720"/>
      <c r="N6" s="720">
        <v>5158</v>
      </c>
      <c r="O6" s="720">
        <v>11430</v>
      </c>
      <c r="P6" s="720">
        <v>5310</v>
      </c>
      <c r="Q6" s="720"/>
      <c r="R6" s="720"/>
      <c r="S6" s="720"/>
      <c r="T6" s="720"/>
      <c r="U6" s="720"/>
      <c r="V6" s="720">
        <v>25</v>
      </c>
      <c r="W6" s="720">
        <v>12</v>
      </c>
      <c r="X6" s="720"/>
      <c r="Y6" s="720"/>
      <c r="Z6" s="720"/>
      <c r="AA6" s="720"/>
      <c r="AB6" s="720"/>
      <c r="AC6" s="720"/>
      <c r="AD6" s="721"/>
      <c r="AE6" s="704"/>
      <c r="AF6" s="722">
        <f>SUM(AG6:AJ6)</f>
        <v>930</v>
      </c>
      <c r="AG6" s="723">
        <v>510</v>
      </c>
      <c r="AH6" s="720">
        <v>420</v>
      </c>
      <c r="AI6" s="723"/>
      <c r="AJ6" s="723"/>
      <c r="AK6" s="724"/>
      <c r="AL6" s="725"/>
      <c r="AM6" s="725"/>
      <c r="AN6" s="725">
        <v>1</v>
      </c>
      <c r="AO6" s="725"/>
      <c r="AP6" s="725"/>
      <c r="AQ6" s="725"/>
      <c r="AR6" s="725"/>
      <c r="AS6" s="725">
        <v>1</v>
      </c>
      <c r="AT6" s="725"/>
      <c r="AU6" s="704"/>
      <c r="AV6" s="709">
        <f t="shared" si="7"/>
        <v>1</v>
      </c>
      <c r="AW6" s="726">
        <v>40</v>
      </c>
      <c r="AX6" s="725"/>
      <c r="AY6" s="725"/>
      <c r="AZ6" s="725">
        <v>1</v>
      </c>
      <c r="BA6" s="725"/>
      <c r="BB6" s="725"/>
      <c r="BC6" s="727"/>
      <c r="BD6" s="725"/>
      <c r="BE6" s="725">
        <v>1</v>
      </c>
      <c r="BF6" s="725"/>
    </row>
    <row r="7" spans="2:58" s="585" customFormat="1" ht="22.8" thickBot="1">
      <c r="B7" s="728" t="s">
        <v>1251</v>
      </c>
      <c r="C7" s="729">
        <f t="shared" si="0"/>
        <v>116603</v>
      </c>
      <c r="D7" s="730">
        <v>10339</v>
      </c>
      <c r="E7" s="730">
        <v>2762</v>
      </c>
      <c r="F7" s="730">
        <v>2692</v>
      </c>
      <c r="G7" s="730">
        <v>3961</v>
      </c>
      <c r="H7" s="730">
        <v>3319</v>
      </c>
      <c r="I7" s="730">
        <v>3271</v>
      </c>
      <c r="J7" s="714">
        <v>88797</v>
      </c>
      <c r="K7" s="730"/>
      <c r="L7" s="730">
        <v>744</v>
      </c>
      <c r="M7" s="730">
        <v>554</v>
      </c>
      <c r="N7" s="730"/>
      <c r="O7" s="730"/>
      <c r="P7" s="730"/>
      <c r="Q7" s="730"/>
      <c r="R7" s="730"/>
      <c r="S7" s="730">
        <v>7</v>
      </c>
      <c r="T7" s="730">
        <v>9</v>
      </c>
      <c r="U7" s="730">
        <v>17</v>
      </c>
      <c r="V7" s="730">
        <v>124</v>
      </c>
      <c r="W7" s="730">
        <v>7</v>
      </c>
      <c r="X7" s="730"/>
      <c r="Y7" s="730"/>
      <c r="Z7" s="730"/>
      <c r="AA7" s="730"/>
      <c r="AB7" s="730"/>
      <c r="AC7" s="731"/>
      <c r="AD7" s="732"/>
      <c r="AE7" s="704"/>
      <c r="AF7" s="722">
        <f>SUM(AG7:AJ7)</f>
        <v>9541</v>
      </c>
      <c r="AG7" s="723">
        <v>8797</v>
      </c>
      <c r="AH7" s="723">
        <v>744</v>
      </c>
      <c r="AI7" s="723"/>
      <c r="AJ7" s="723"/>
      <c r="AK7" s="724"/>
      <c r="AL7" s="725">
        <v>2</v>
      </c>
      <c r="AM7" s="725"/>
      <c r="AN7" s="725"/>
      <c r="AO7" s="725"/>
      <c r="AP7" s="725">
        <v>2</v>
      </c>
      <c r="AQ7" s="725">
        <v>1</v>
      </c>
      <c r="AR7" s="725">
        <v>6</v>
      </c>
      <c r="AS7" s="725"/>
      <c r="AT7" s="725"/>
      <c r="AU7" s="704"/>
      <c r="AV7" s="709">
        <f t="shared" si="7"/>
        <v>4</v>
      </c>
      <c r="AW7" s="733">
        <f t="shared" si="3"/>
        <v>7</v>
      </c>
      <c r="AX7" s="725">
        <v>2</v>
      </c>
      <c r="AY7" s="725"/>
      <c r="AZ7" s="725"/>
      <c r="BA7" s="725"/>
      <c r="BB7" s="725">
        <v>2</v>
      </c>
      <c r="BC7" s="727">
        <v>1</v>
      </c>
      <c r="BD7" s="725">
        <v>6</v>
      </c>
      <c r="BE7" s="725"/>
      <c r="BF7" s="725"/>
    </row>
    <row r="8" spans="2:58" s="585" customFormat="1" ht="22.8" thickBot="1">
      <c r="B8" s="734" t="s">
        <v>1226</v>
      </c>
      <c r="C8" s="701">
        <f t="shared" si="0"/>
        <v>210521</v>
      </c>
      <c r="D8" s="713">
        <f t="shared" ref="D8:I8" si="9">SUM(D9:D13)</f>
        <v>36845</v>
      </c>
      <c r="E8" s="713">
        <f t="shared" si="9"/>
        <v>19380</v>
      </c>
      <c r="F8" s="713">
        <f t="shared" si="9"/>
        <v>7340</v>
      </c>
      <c r="G8" s="713">
        <f t="shared" si="9"/>
        <v>6100</v>
      </c>
      <c r="H8" s="713">
        <f t="shared" si="9"/>
        <v>22812</v>
      </c>
      <c r="I8" s="713">
        <f t="shared" si="9"/>
        <v>32159</v>
      </c>
      <c r="J8" s="714">
        <f>AF8</f>
        <v>38240</v>
      </c>
      <c r="K8" s="713">
        <f t="shared" ref="K8:AD8" si="10">SUM(K9:K13)</f>
        <v>0</v>
      </c>
      <c r="L8" s="713">
        <f t="shared" si="10"/>
        <v>21855</v>
      </c>
      <c r="M8" s="713">
        <f t="shared" si="10"/>
        <v>0</v>
      </c>
      <c r="N8" s="713">
        <f t="shared" si="10"/>
        <v>6190</v>
      </c>
      <c r="O8" s="713">
        <f t="shared" si="10"/>
        <v>7910</v>
      </c>
      <c r="P8" s="713">
        <f t="shared" si="10"/>
        <v>7180</v>
      </c>
      <c r="Q8" s="713">
        <f t="shared" si="10"/>
        <v>0</v>
      </c>
      <c r="R8" s="713">
        <f t="shared" si="10"/>
        <v>0</v>
      </c>
      <c r="S8" s="713">
        <f t="shared" si="10"/>
        <v>220</v>
      </c>
      <c r="T8" s="713">
        <f t="shared" si="10"/>
        <v>340</v>
      </c>
      <c r="U8" s="713">
        <f t="shared" si="10"/>
        <v>1140</v>
      </c>
      <c r="V8" s="713">
        <f t="shared" si="10"/>
        <v>2090</v>
      </c>
      <c r="W8" s="713">
        <f t="shared" si="10"/>
        <v>720</v>
      </c>
      <c r="X8" s="713">
        <f t="shared" si="10"/>
        <v>0</v>
      </c>
      <c r="Y8" s="713">
        <f t="shared" si="10"/>
        <v>0</v>
      </c>
      <c r="Z8" s="713">
        <f t="shared" si="10"/>
        <v>0</v>
      </c>
      <c r="AA8" s="713">
        <f t="shared" si="10"/>
        <v>0</v>
      </c>
      <c r="AB8" s="713">
        <f t="shared" si="10"/>
        <v>0</v>
      </c>
      <c r="AC8" s="713">
        <f t="shared" si="10"/>
        <v>0</v>
      </c>
      <c r="AD8" s="715">
        <f t="shared" si="10"/>
        <v>0</v>
      </c>
      <c r="AE8" s="704"/>
      <c r="AF8" s="722">
        <f>SUM(AF9:AF13)</f>
        <v>38240</v>
      </c>
      <c r="AG8" s="706">
        <f>SUM(AG9:AG13)</f>
        <v>21185</v>
      </c>
      <c r="AH8" s="706">
        <f>SUM(AH9:AH13)</f>
        <v>17055</v>
      </c>
      <c r="AI8" s="706">
        <f>SUM(AI9:AI13)</f>
        <v>0</v>
      </c>
      <c r="AJ8" s="706">
        <f>SUM(AJ9:AJ13)</f>
        <v>0</v>
      </c>
      <c r="AK8" s="708"/>
      <c r="AL8" s="706">
        <f t="shared" ref="AL8:AT8" si="11">SUM(AL9:AL13)</f>
        <v>5</v>
      </c>
      <c r="AM8" s="706">
        <f t="shared" si="11"/>
        <v>5</v>
      </c>
      <c r="AN8" s="706">
        <f t="shared" si="11"/>
        <v>4</v>
      </c>
      <c r="AO8" s="706">
        <f t="shared" si="11"/>
        <v>6</v>
      </c>
      <c r="AP8" s="706">
        <f t="shared" si="11"/>
        <v>5</v>
      </c>
      <c r="AQ8" s="706">
        <f t="shared" si="11"/>
        <v>8</v>
      </c>
      <c r="AR8" s="706">
        <f t="shared" si="11"/>
        <v>12</v>
      </c>
      <c r="AS8" s="706">
        <f t="shared" si="11"/>
        <v>11</v>
      </c>
      <c r="AT8" s="706">
        <f t="shared" si="11"/>
        <v>0</v>
      </c>
      <c r="AU8" s="704"/>
      <c r="AV8" s="716">
        <f t="shared" si="7"/>
        <v>30</v>
      </c>
      <c r="AW8" s="717">
        <f t="shared" si="3"/>
        <v>31</v>
      </c>
      <c r="AX8" s="706">
        <f t="shared" ref="AX8:BF8" si="12">SUM(AX9:AX13)</f>
        <v>10</v>
      </c>
      <c r="AY8" s="706">
        <f t="shared" si="12"/>
        <v>5</v>
      </c>
      <c r="AZ8" s="706">
        <f t="shared" si="12"/>
        <v>4</v>
      </c>
      <c r="BA8" s="706">
        <f t="shared" si="12"/>
        <v>6</v>
      </c>
      <c r="BB8" s="706">
        <f t="shared" si="12"/>
        <v>5</v>
      </c>
      <c r="BC8" s="711">
        <f t="shared" si="12"/>
        <v>8</v>
      </c>
      <c r="BD8" s="706">
        <f t="shared" si="12"/>
        <v>12</v>
      </c>
      <c r="BE8" s="706">
        <f t="shared" si="12"/>
        <v>11</v>
      </c>
      <c r="BF8" s="706">
        <f t="shared" si="12"/>
        <v>0</v>
      </c>
    </row>
    <row r="9" spans="2:58" s="585" customFormat="1" ht="22.8" thickBot="1">
      <c r="B9" s="735" t="s">
        <v>1227</v>
      </c>
      <c r="C9" s="736">
        <f t="shared" si="0"/>
        <v>75903</v>
      </c>
      <c r="D9" s="737">
        <v>12735</v>
      </c>
      <c r="E9" s="737">
        <v>14300</v>
      </c>
      <c r="F9" s="737">
        <v>3620</v>
      </c>
      <c r="G9" s="737">
        <v>3500</v>
      </c>
      <c r="H9" s="737">
        <v>3622</v>
      </c>
      <c r="I9" s="737">
        <v>3131</v>
      </c>
      <c r="J9" s="714">
        <v>13585</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24390</v>
      </c>
      <c r="AG9" s="737">
        <v>13585</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3">AS9*12</f>
        <v>0</v>
      </c>
      <c r="BF9" s="739">
        <f t="shared" si="13"/>
        <v>0</v>
      </c>
    </row>
    <row r="10" spans="2:58" s="585" customFormat="1" ht="22.8" thickBot="1">
      <c r="B10" s="742" t="s">
        <v>1228</v>
      </c>
      <c r="C10" s="719">
        <f t="shared" si="0"/>
        <v>33085</v>
      </c>
      <c r="D10" s="737">
        <v>2200</v>
      </c>
      <c r="E10" s="737">
        <v>1200</v>
      </c>
      <c r="F10" s="737">
        <v>1600</v>
      </c>
      <c r="G10" s="737"/>
      <c r="H10" s="737">
        <v>1750</v>
      </c>
      <c r="I10" s="737">
        <v>13200</v>
      </c>
      <c r="J10" s="714">
        <f>AF10</f>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3"/>
        <v>0</v>
      </c>
      <c r="BF10" s="739">
        <f t="shared" si="13"/>
        <v>0</v>
      </c>
    </row>
    <row r="11" spans="2:58" s="585" customFormat="1" ht="22.8" thickBot="1">
      <c r="B11" s="742" t="s">
        <v>1229</v>
      </c>
      <c r="C11" s="719">
        <f t="shared" si="0"/>
        <v>28680</v>
      </c>
      <c r="D11" s="720">
        <v>1460</v>
      </c>
      <c r="E11" s="720">
        <v>1120</v>
      </c>
      <c r="F11" s="720">
        <v>670</v>
      </c>
      <c r="G11" s="720">
        <v>850</v>
      </c>
      <c r="H11" s="720">
        <v>910</v>
      </c>
      <c r="I11" s="720">
        <v>15250</v>
      </c>
      <c r="J11" s="714">
        <v>3640</v>
      </c>
      <c r="K11" s="720"/>
      <c r="L11" s="720">
        <v>2910</v>
      </c>
      <c r="M11" s="720"/>
      <c r="N11" s="720">
        <v>470</v>
      </c>
      <c r="O11" s="720"/>
      <c r="P11" s="720"/>
      <c r="Q11" s="720"/>
      <c r="R11" s="720"/>
      <c r="S11" s="720"/>
      <c r="T11" s="720"/>
      <c r="U11" s="720">
        <v>540</v>
      </c>
      <c r="V11" s="720">
        <v>710</v>
      </c>
      <c r="W11" s="737">
        <v>150</v>
      </c>
      <c r="X11" s="737"/>
      <c r="Y11" s="737"/>
      <c r="Z11" s="737"/>
      <c r="AA11" s="737"/>
      <c r="AB11" s="737"/>
      <c r="AC11" s="737"/>
      <c r="AD11" s="738"/>
      <c r="AE11" s="704"/>
      <c r="AF11" s="722">
        <f>SUM(AG11:AJ11)</f>
        <v>6550</v>
      </c>
      <c r="AG11" s="737">
        <v>3640</v>
      </c>
      <c r="AH11" s="737">
        <v>2910</v>
      </c>
      <c r="AI11" s="723"/>
      <c r="AJ11" s="723"/>
      <c r="AK11" s="724"/>
      <c r="AL11" s="739">
        <v>5</v>
      </c>
      <c r="AM11" s="739">
        <v>4</v>
      </c>
      <c r="AN11" s="739">
        <v>4</v>
      </c>
      <c r="AO11" s="739">
        <v>4</v>
      </c>
      <c r="AP11" s="739">
        <v>4</v>
      </c>
      <c r="AQ11" s="739">
        <v>6</v>
      </c>
      <c r="AR11" s="739">
        <v>12</v>
      </c>
      <c r="AS11" s="739">
        <v>10</v>
      </c>
      <c r="AT11" s="739"/>
      <c r="AU11" s="740"/>
      <c r="AV11" s="709">
        <f t="shared" si="7"/>
        <v>26</v>
      </c>
      <c r="AW11" s="743">
        <f t="shared" si="3"/>
        <v>28</v>
      </c>
      <c r="AX11" s="739">
        <f>AL11*2</f>
        <v>10</v>
      </c>
      <c r="AY11" s="739">
        <v>4</v>
      </c>
      <c r="AZ11" s="739">
        <v>4</v>
      </c>
      <c r="BA11" s="739">
        <v>4</v>
      </c>
      <c r="BB11" s="739">
        <v>4</v>
      </c>
      <c r="BC11" s="741">
        <v>6</v>
      </c>
      <c r="BD11" s="739">
        <v>12</v>
      </c>
      <c r="BE11" s="739">
        <v>10</v>
      </c>
      <c r="BF11" s="739">
        <f t="shared" si="13"/>
        <v>0</v>
      </c>
    </row>
    <row r="12" spans="2:58" s="585" customFormat="1" ht="22.8" thickBot="1">
      <c r="B12" s="742" t="s">
        <v>1230</v>
      </c>
      <c r="C12" s="719">
        <f t="shared" si="0"/>
        <v>53650</v>
      </c>
      <c r="D12" s="744">
        <v>18650</v>
      </c>
      <c r="E12" s="744">
        <v>2550</v>
      </c>
      <c r="F12" s="744">
        <v>1230</v>
      </c>
      <c r="G12" s="744">
        <v>1610</v>
      </c>
      <c r="H12" s="744">
        <v>16320</v>
      </c>
      <c r="I12" s="744"/>
      <c r="J12" s="745">
        <f>AF12</f>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3"/>
        <v>0</v>
      </c>
      <c r="BF12" s="739">
        <f t="shared" si="13"/>
        <v>0</v>
      </c>
    </row>
    <row r="13" spans="2:58" s="585" customFormat="1" ht="22.8" thickBot="1">
      <c r="B13" s="747" t="s">
        <v>1246</v>
      </c>
      <c r="C13" s="748">
        <f t="shared" si="0"/>
        <v>4858</v>
      </c>
      <c r="D13" s="749">
        <v>1800</v>
      </c>
      <c r="E13" s="749">
        <v>210</v>
      </c>
      <c r="F13" s="749">
        <v>220</v>
      </c>
      <c r="G13" s="749">
        <v>140</v>
      </c>
      <c r="H13" s="749">
        <v>210</v>
      </c>
      <c r="I13" s="749">
        <v>578</v>
      </c>
      <c r="J13" s="750">
        <v>650</v>
      </c>
      <c r="K13" s="749"/>
      <c r="L13" s="749">
        <v>630</v>
      </c>
      <c r="M13" s="749"/>
      <c r="N13" s="749">
        <v>170</v>
      </c>
      <c r="O13" s="749"/>
      <c r="P13" s="749"/>
      <c r="Q13" s="749"/>
      <c r="R13" s="749"/>
      <c r="S13" s="749"/>
      <c r="T13" s="749"/>
      <c r="U13" s="749">
        <v>40</v>
      </c>
      <c r="V13" s="751">
        <v>190</v>
      </c>
      <c r="W13" s="751">
        <v>20</v>
      </c>
      <c r="X13" s="749"/>
      <c r="Y13" s="749"/>
      <c r="Z13" s="749"/>
      <c r="AA13" s="749"/>
      <c r="AB13" s="749"/>
      <c r="AC13" s="752"/>
      <c r="AD13" s="753"/>
      <c r="AE13" s="704"/>
      <c r="AF13" s="705">
        <f>AG13+AH13+AI13+AJ13</f>
        <v>1280</v>
      </c>
      <c r="AG13" s="723">
        <v>650</v>
      </c>
      <c r="AH13" s="723">
        <v>630</v>
      </c>
      <c r="AI13" s="723"/>
      <c r="AJ13" s="754"/>
      <c r="AK13" s="724"/>
      <c r="AL13" s="723"/>
      <c r="AM13" s="723">
        <v>1</v>
      </c>
      <c r="AN13" s="723"/>
      <c r="AO13" s="723">
        <v>2</v>
      </c>
      <c r="AP13" s="723">
        <v>1</v>
      </c>
      <c r="AQ13" s="723">
        <v>2</v>
      </c>
      <c r="AR13" s="723"/>
      <c r="AS13" s="723">
        <v>1</v>
      </c>
      <c r="AT13" s="723"/>
      <c r="AU13" s="704"/>
      <c r="AV13" s="709">
        <f t="shared" si="7"/>
        <v>4</v>
      </c>
      <c r="AW13" s="733">
        <f t="shared" si="3"/>
        <v>3</v>
      </c>
      <c r="AX13" s="739">
        <f>AL13*2</f>
        <v>0</v>
      </c>
      <c r="AY13" s="739">
        <v>1</v>
      </c>
      <c r="AZ13" s="739"/>
      <c r="BA13" s="739">
        <v>2</v>
      </c>
      <c r="BB13" s="739">
        <v>1</v>
      </c>
      <c r="BC13" s="741">
        <v>2</v>
      </c>
      <c r="BD13" s="739">
        <f>AR13*0.5</f>
        <v>0</v>
      </c>
      <c r="BE13" s="739">
        <v>1</v>
      </c>
      <c r="BF13" s="739">
        <f t="shared" si="13"/>
        <v>0</v>
      </c>
    </row>
    <row r="14" spans="2:58" s="585" customFormat="1" ht="22.8" thickBot="1">
      <c r="B14" s="712" t="s">
        <v>1231</v>
      </c>
      <c r="C14" s="713">
        <f t="shared" si="0"/>
        <v>1822.2</v>
      </c>
      <c r="D14" s="713">
        <f t="shared" ref="D14:U14" si="14">SUM(D15:D17)</f>
        <v>1277</v>
      </c>
      <c r="E14" s="713">
        <f t="shared" si="14"/>
        <v>194</v>
      </c>
      <c r="F14" s="713">
        <f t="shared" si="14"/>
        <v>71</v>
      </c>
      <c r="G14" s="713">
        <f t="shared" si="14"/>
        <v>12.2</v>
      </c>
      <c r="H14" s="713">
        <f t="shared" si="14"/>
        <v>29</v>
      </c>
      <c r="I14" s="713">
        <f t="shared" si="14"/>
        <v>0</v>
      </c>
      <c r="J14" s="714">
        <f t="shared" si="14"/>
        <v>140</v>
      </c>
      <c r="K14" s="713">
        <f t="shared" si="14"/>
        <v>0</v>
      </c>
      <c r="L14" s="713">
        <f t="shared" si="14"/>
        <v>59</v>
      </c>
      <c r="M14" s="713">
        <f t="shared" si="14"/>
        <v>0</v>
      </c>
      <c r="N14" s="713">
        <f t="shared" si="14"/>
        <v>16</v>
      </c>
      <c r="O14" s="713">
        <f t="shared" si="14"/>
        <v>6</v>
      </c>
      <c r="P14" s="713">
        <f t="shared" si="14"/>
        <v>15</v>
      </c>
      <c r="Q14" s="713">
        <f t="shared" si="14"/>
        <v>0</v>
      </c>
      <c r="R14" s="713">
        <f t="shared" si="14"/>
        <v>0</v>
      </c>
      <c r="S14" s="713">
        <f t="shared" si="14"/>
        <v>1</v>
      </c>
      <c r="T14" s="713">
        <f t="shared" si="14"/>
        <v>2</v>
      </c>
      <c r="U14" s="713">
        <f t="shared" si="14"/>
        <v>0</v>
      </c>
      <c r="V14" s="713">
        <f t="shared" ref="V14:AD14" si="15">SUM(V15:V17)</f>
        <v>0</v>
      </c>
      <c r="W14" s="713">
        <f t="shared" si="15"/>
        <v>0</v>
      </c>
      <c r="X14" s="713">
        <f t="shared" si="15"/>
        <v>0</v>
      </c>
      <c r="Y14" s="713">
        <f t="shared" si="15"/>
        <v>0</v>
      </c>
      <c r="Z14" s="713">
        <f t="shared" si="15"/>
        <v>0</v>
      </c>
      <c r="AA14" s="713">
        <f t="shared" si="15"/>
        <v>0</v>
      </c>
      <c r="AB14" s="713">
        <f t="shared" si="15"/>
        <v>0</v>
      </c>
      <c r="AC14" s="713">
        <f t="shared" si="15"/>
        <v>0</v>
      </c>
      <c r="AD14" s="715">
        <f t="shared" si="15"/>
        <v>0</v>
      </c>
      <c r="AE14" s="704"/>
      <c r="AF14" s="705">
        <f>SUM(AF15:AF17)</f>
        <v>144</v>
      </c>
      <c r="AG14" s="706">
        <f>SUM(AG15:AG17)</f>
        <v>95</v>
      </c>
      <c r="AH14" s="706">
        <f>SUM(AH15:AH17)</f>
        <v>49</v>
      </c>
      <c r="AI14" s="706">
        <f>SUM(AI15:AI17)</f>
        <v>0</v>
      </c>
      <c r="AJ14" s="707">
        <f>SUM(AJ15:AJ17)</f>
        <v>0</v>
      </c>
      <c r="AK14" s="708"/>
      <c r="AL14" s="706">
        <f t="shared" ref="AL14:AT14" si="16">SUM(AL15:AL17)</f>
        <v>0</v>
      </c>
      <c r="AM14" s="706">
        <f t="shared" si="16"/>
        <v>0</v>
      </c>
      <c r="AN14" s="706">
        <f t="shared" si="16"/>
        <v>0</v>
      </c>
      <c r="AO14" s="706">
        <f t="shared" si="16"/>
        <v>0</v>
      </c>
      <c r="AP14" s="706">
        <f t="shared" si="16"/>
        <v>0</v>
      </c>
      <c r="AQ14" s="706">
        <f t="shared" si="16"/>
        <v>0</v>
      </c>
      <c r="AR14" s="706">
        <f t="shared" si="16"/>
        <v>0</v>
      </c>
      <c r="AS14" s="706">
        <f t="shared" si="16"/>
        <v>0</v>
      </c>
      <c r="AT14" s="706">
        <f t="shared" si="16"/>
        <v>0</v>
      </c>
      <c r="AU14" s="704"/>
      <c r="AV14" s="716">
        <f t="shared" si="7"/>
        <v>0</v>
      </c>
      <c r="AW14" s="717">
        <f t="shared" si="3"/>
        <v>0</v>
      </c>
      <c r="AX14" s="706">
        <f t="shared" ref="AX14:BF14" si="17">SUM(AX15:AX17)</f>
        <v>0</v>
      </c>
      <c r="AY14" s="706">
        <f t="shared" si="17"/>
        <v>0</v>
      </c>
      <c r="AZ14" s="706">
        <f t="shared" si="17"/>
        <v>0</v>
      </c>
      <c r="BA14" s="706">
        <f t="shared" si="17"/>
        <v>0</v>
      </c>
      <c r="BB14" s="706">
        <f t="shared" si="17"/>
        <v>0</v>
      </c>
      <c r="BC14" s="711">
        <f t="shared" si="17"/>
        <v>0</v>
      </c>
      <c r="BD14" s="706">
        <f t="shared" si="17"/>
        <v>0</v>
      </c>
      <c r="BE14" s="706">
        <f t="shared" si="17"/>
        <v>0</v>
      </c>
      <c r="BF14" s="706">
        <f t="shared" si="17"/>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8">AS15*12</f>
        <v>0</v>
      </c>
      <c r="BF15" s="761">
        <f t="shared" si="18"/>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8"/>
        <v>0</v>
      </c>
      <c r="BF16" s="761">
        <f t="shared" si="18"/>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8"/>
        <v>0</v>
      </c>
      <c r="BF17" s="761">
        <f t="shared" si="18"/>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8"/>
        <v>0</v>
      </c>
      <c r="BF18" s="761">
        <f t="shared" si="18"/>
        <v>0</v>
      </c>
    </row>
    <row r="19" spans="2:60" s="585" customFormat="1" ht="22.8" thickBot="1">
      <c r="B19" s="769" t="s">
        <v>1235</v>
      </c>
      <c r="C19" s="736">
        <f t="shared" si="0"/>
        <v>879</v>
      </c>
      <c r="D19" s="736">
        <f t="shared" ref="D19:AD19" si="19">SUM(D20:D22)</f>
        <v>110</v>
      </c>
      <c r="E19" s="736">
        <f t="shared" si="19"/>
        <v>36</v>
      </c>
      <c r="F19" s="736">
        <f t="shared" si="19"/>
        <v>11</v>
      </c>
      <c r="G19" s="736">
        <f t="shared" si="19"/>
        <v>8</v>
      </c>
      <c r="H19" s="736">
        <f t="shared" si="19"/>
        <v>94</v>
      </c>
      <c r="I19" s="736">
        <f t="shared" si="19"/>
        <v>20</v>
      </c>
      <c r="J19" s="766">
        <f>AF19</f>
        <v>312</v>
      </c>
      <c r="K19" s="736">
        <f t="shared" si="19"/>
        <v>0</v>
      </c>
      <c r="L19" s="736">
        <f t="shared" si="19"/>
        <v>162</v>
      </c>
      <c r="M19" s="736">
        <f t="shared" si="19"/>
        <v>0</v>
      </c>
      <c r="N19" s="736">
        <f t="shared" si="19"/>
        <v>20</v>
      </c>
      <c r="O19" s="736">
        <f t="shared" si="19"/>
        <v>57</v>
      </c>
      <c r="P19" s="736">
        <f t="shared" si="19"/>
        <v>45</v>
      </c>
      <c r="Q19" s="736">
        <f t="shared" si="19"/>
        <v>0</v>
      </c>
      <c r="R19" s="736">
        <f t="shared" si="19"/>
        <v>0</v>
      </c>
      <c r="S19" s="736">
        <f t="shared" si="19"/>
        <v>4</v>
      </c>
      <c r="T19" s="736">
        <f t="shared" si="19"/>
        <v>0</v>
      </c>
      <c r="U19" s="736">
        <f t="shared" si="19"/>
        <v>0</v>
      </c>
      <c r="V19" s="736">
        <f t="shared" si="19"/>
        <v>0</v>
      </c>
      <c r="W19" s="736">
        <f t="shared" si="19"/>
        <v>0</v>
      </c>
      <c r="X19" s="736">
        <f t="shared" si="19"/>
        <v>0</v>
      </c>
      <c r="Y19" s="736">
        <f t="shared" si="19"/>
        <v>0</v>
      </c>
      <c r="Z19" s="736">
        <f t="shared" si="19"/>
        <v>0</v>
      </c>
      <c r="AA19" s="736">
        <f t="shared" si="19"/>
        <v>0</v>
      </c>
      <c r="AB19" s="736">
        <f t="shared" si="19"/>
        <v>0</v>
      </c>
      <c r="AC19" s="736">
        <f t="shared" si="19"/>
        <v>0</v>
      </c>
      <c r="AD19" s="770">
        <f t="shared" si="19"/>
        <v>0</v>
      </c>
      <c r="AE19" s="704"/>
      <c r="AF19" s="705">
        <f>SUM(AF20:AF22)</f>
        <v>312</v>
      </c>
      <c r="AG19" s="706">
        <f>SUM(AG20:AG22)</f>
        <v>150</v>
      </c>
      <c r="AH19" s="706">
        <f>AH20</f>
        <v>162</v>
      </c>
      <c r="AI19" s="706">
        <f>SUM(AI20:AI22)</f>
        <v>0</v>
      </c>
      <c r="AJ19" s="707">
        <f>SUM(AJ20:AJ22)</f>
        <v>0</v>
      </c>
      <c r="AK19" s="708"/>
      <c r="AL19" s="706">
        <f t="shared" ref="AL19:AT19" si="20">SUM(AL20:AL22)</f>
        <v>0</v>
      </c>
      <c r="AM19" s="706">
        <f t="shared" si="20"/>
        <v>0</v>
      </c>
      <c r="AN19" s="706">
        <f t="shared" si="20"/>
        <v>0</v>
      </c>
      <c r="AO19" s="706">
        <f t="shared" si="20"/>
        <v>0</v>
      </c>
      <c r="AP19" s="706">
        <f t="shared" si="20"/>
        <v>0</v>
      </c>
      <c r="AQ19" s="706">
        <f>SUM(AQ20:AQ22)</f>
        <v>0</v>
      </c>
      <c r="AR19" s="706">
        <f t="shared" si="20"/>
        <v>0</v>
      </c>
      <c r="AS19" s="706">
        <f t="shared" si="20"/>
        <v>0</v>
      </c>
      <c r="AT19" s="706">
        <f t="shared" si="20"/>
        <v>0</v>
      </c>
      <c r="AU19" s="704"/>
      <c r="AV19" s="716">
        <f t="shared" si="7"/>
        <v>0</v>
      </c>
      <c r="AW19" s="717">
        <f t="shared" si="3"/>
        <v>0</v>
      </c>
      <c r="AX19" s="706">
        <f t="shared" ref="AX19:BF19" si="21">SUM(AX20:AX22)</f>
        <v>0</v>
      </c>
      <c r="AY19" s="706">
        <f t="shared" si="21"/>
        <v>0</v>
      </c>
      <c r="AZ19" s="706">
        <f t="shared" si="21"/>
        <v>0</v>
      </c>
      <c r="BA19" s="706">
        <f t="shared" si="21"/>
        <v>0</v>
      </c>
      <c r="BB19" s="706">
        <f t="shared" si="21"/>
        <v>0</v>
      </c>
      <c r="BC19" s="711">
        <f>SUM(BC20:BC22)</f>
        <v>0</v>
      </c>
      <c r="BD19" s="706">
        <f t="shared" si="21"/>
        <v>0</v>
      </c>
      <c r="BE19" s="706">
        <f t="shared" si="21"/>
        <v>0</v>
      </c>
      <c r="BF19" s="706">
        <f t="shared" si="21"/>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2">AS20*12</f>
        <v>0</v>
      </c>
      <c r="BF20" s="761">
        <f t="shared" si="22"/>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2"/>
        <v>0</v>
      </c>
      <c r="BF21" s="761">
        <f t="shared" si="22"/>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2"/>
        <v>0</v>
      </c>
      <c r="BF22" s="761">
        <f t="shared" si="22"/>
        <v>0</v>
      </c>
    </row>
    <row r="23" spans="2:60" s="676" customFormat="1" ht="22.2">
      <c r="B23" s="868" t="s">
        <v>1238</v>
      </c>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70" t="s">
        <v>1240</v>
      </c>
      <c r="E25" s="870"/>
      <c r="G25" s="779"/>
      <c r="H25" s="779"/>
      <c r="J25" s="775" t="s">
        <v>1241</v>
      </c>
      <c r="K25" s="583"/>
      <c r="M25" s="779"/>
      <c r="O25" s="775" t="s">
        <v>1242</v>
      </c>
      <c r="P25" s="775"/>
      <c r="W25" s="871" t="s">
        <v>1252</v>
      </c>
      <c r="X25" s="872"/>
      <c r="Y25" s="872"/>
      <c r="Z25" s="872"/>
      <c r="AA25" s="872"/>
      <c r="AB25" s="872"/>
      <c r="AC25" s="872"/>
      <c r="AD25" s="872"/>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73" t="s">
        <v>1244</v>
      </c>
      <c r="X26" s="872"/>
      <c r="Y26" s="872"/>
      <c r="Z26" s="872"/>
      <c r="AA26" s="872"/>
      <c r="AB26" s="872"/>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AF2:AR2"/>
    <mergeCell ref="AS2:AT2"/>
    <mergeCell ref="B23:AD23"/>
    <mergeCell ref="D25:E25"/>
    <mergeCell ref="W25:AD25"/>
    <mergeCell ref="W26:AB26"/>
    <mergeCell ref="B1:AD1"/>
    <mergeCell ref="C2:T2"/>
    <mergeCell ref="AB2:AD2"/>
  </mergeCells>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F1DE"/>
  </sheetPr>
  <dimension ref="A1:C41"/>
  <sheetViews>
    <sheetView topLeftCell="A8" zoomScaleNormal="100" workbookViewId="0">
      <selection activeCell="G4" sqref="G4"/>
    </sheetView>
  </sheetViews>
  <sheetFormatPr defaultColWidth="8.5546875" defaultRowHeight="16.2"/>
  <cols>
    <col min="1" max="1" width="100.6640625" customWidth="1"/>
  </cols>
  <sheetData>
    <row r="1" spans="1:3" ht="19.8">
      <c r="A1" s="62" t="s">
        <v>1123</v>
      </c>
      <c r="B1" s="48" t="s">
        <v>78</v>
      </c>
    </row>
    <row r="2" spans="1:3" ht="19.8">
      <c r="A2" s="49" t="s">
        <v>113</v>
      </c>
    </row>
    <row r="3" spans="1:3" ht="19.8">
      <c r="A3" s="49" t="s">
        <v>153</v>
      </c>
    </row>
    <row r="4" spans="1:3" s="51" customFormat="1" ht="19.8">
      <c r="A4" s="52"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ht="19.8">
      <c r="A9" s="54" t="s">
        <v>86</v>
      </c>
    </row>
    <row r="10" spans="1:3" ht="19.8">
      <c r="A10" s="55" t="s">
        <v>116</v>
      </c>
    </row>
    <row r="11" spans="1:3" ht="19.8">
      <c r="A11" s="54" t="s">
        <v>88</v>
      </c>
      <c r="C11" s="46"/>
    </row>
    <row r="12" spans="1:3" ht="19.8">
      <c r="A12" s="58" t="s">
        <v>154</v>
      </c>
    </row>
    <row r="13" spans="1:3" ht="19.8">
      <c r="A13" s="58" t="s">
        <v>118</v>
      </c>
    </row>
    <row r="14" spans="1:3" ht="19.8">
      <c r="A14" s="55" t="s">
        <v>91</v>
      </c>
    </row>
    <row r="15" spans="1:3" ht="118.8">
      <c r="A15" s="59" t="s">
        <v>155</v>
      </c>
    </row>
    <row r="16" spans="1:3" ht="39.6">
      <c r="A16" s="59" t="s">
        <v>156</v>
      </c>
    </row>
    <row r="17" spans="1:1" ht="39.6">
      <c r="A17" s="59" t="s">
        <v>157</v>
      </c>
    </row>
    <row r="18" spans="1:1" ht="39.6">
      <c r="A18" s="59" t="s">
        <v>158</v>
      </c>
    </row>
    <row r="19" spans="1:1" ht="39.6">
      <c r="A19" s="59" t="s">
        <v>159</v>
      </c>
    </row>
    <row r="20" spans="1:1" ht="59.4">
      <c r="A20" s="59" t="s">
        <v>160</v>
      </c>
    </row>
    <row r="21" spans="1:1" ht="19.8">
      <c r="A21" s="59" t="s">
        <v>161</v>
      </c>
    </row>
    <row r="22" spans="1:1" ht="59.4">
      <c r="A22" s="59" t="s">
        <v>162</v>
      </c>
    </row>
    <row r="23" spans="1:1" ht="39.6">
      <c r="A23" s="59" t="s">
        <v>163</v>
      </c>
    </row>
    <row r="24" spans="1:1" ht="19.8">
      <c r="A24" s="59" t="s">
        <v>164</v>
      </c>
    </row>
    <row r="25" spans="1:1" ht="19.8">
      <c r="A25" s="59" t="s">
        <v>165</v>
      </c>
    </row>
    <row r="26" spans="1:1" ht="19.8">
      <c r="A26" s="59" t="s">
        <v>166</v>
      </c>
    </row>
    <row r="27" spans="1:1" ht="79.2">
      <c r="A27" s="59" t="s">
        <v>167</v>
      </c>
    </row>
    <row r="28" spans="1:1" ht="19.8">
      <c r="A28" s="59" t="s">
        <v>168</v>
      </c>
    </row>
    <row r="29" spans="1:1" ht="19.8">
      <c r="A29" s="55" t="s">
        <v>169</v>
      </c>
    </row>
    <row r="30" spans="1:1" ht="79.2">
      <c r="A30" s="58" t="s">
        <v>170</v>
      </c>
    </row>
    <row r="31" spans="1:1" ht="19.8">
      <c r="A31" s="55" t="s">
        <v>101</v>
      </c>
    </row>
    <row r="32" spans="1:1" ht="19.8">
      <c r="A32" s="55" t="s">
        <v>171</v>
      </c>
    </row>
    <row r="33" spans="1:1" ht="19.8">
      <c r="A33" s="55" t="s">
        <v>103</v>
      </c>
    </row>
    <row r="34" spans="1:1" ht="19.8">
      <c r="A34" s="54" t="s">
        <v>104</v>
      </c>
    </row>
    <row r="35" spans="1:1" ht="39.6">
      <c r="A35" s="58" t="s">
        <v>172</v>
      </c>
    </row>
    <row r="36" spans="1:1" ht="39.6">
      <c r="A36" s="58" t="s">
        <v>150</v>
      </c>
    </row>
    <row r="37" spans="1:1" ht="19.8">
      <c r="A37" s="54" t="s">
        <v>107</v>
      </c>
    </row>
    <row r="38" spans="1:1" ht="39.6">
      <c r="A38" s="58" t="s">
        <v>173</v>
      </c>
    </row>
    <row r="39" spans="1:1" ht="19.8">
      <c r="A39" s="58" t="s">
        <v>152</v>
      </c>
    </row>
    <row r="40" spans="1:1" ht="39.6">
      <c r="A40" s="60" t="s">
        <v>110</v>
      </c>
    </row>
    <row r="41" spans="1:1" ht="19.8">
      <c r="A41" s="61" t="s">
        <v>111</v>
      </c>
    </row>
  </sheetData>
  <phoneticPr fontId="57" type="noConversion"/>
  <hyperlinks>
    <hyperlink ref="B1" location="預告統計資料發布時間表!A1" display="回發布時間表" xr:uid="{00000000-0004-0000-0300-000000000000}"/>
  </hyperlinks>
  <pageMargins left="0.7" right="0.7" top="0.75" bottom="0.75" header="0.51180555555555496" footer="0.51180555555555496"/>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C873-F18E-4292-AEB5-A9B7D24B526E}">
  <dimension ref="A1:I44"/>
  <sheetViews>
    <sheetView workbookViewId="0">
      <selection activeCell="F6" sqref="F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1131</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215.38</v>
      </c>
      <c r="E8" s="638">
        <f>E12</f>
        <v>0</v>
      </c>
      <c r="F8" s="638">
        <f>SUM(F9:F11)</f>
        <v>0</v>
      </c>
      <c r="G8" s="639">
        <f>SUM(G9:G11)</f>
        <v>52</v>
      </c>
    </row>
    <row r="9" spans="1:9" ht="32.1" customHeight="1">
      <c r="A9" s="896"/>
      <c r="B9" s="900" t="s">
        <v>1139</v>
      </c>
      <c r="C9" s="901"/>
      <c r="D9" s="637">
        <f>D13</f>
        <v>215.38</v>
      </c>
      <c r="E9" s="640">
        <f>E12</f>
        <v>0</v>
      </c>
      <c r="F9" s="641">
        <v>0</v>
      </c>
      <c r="G9" s="642">
        <f>G12</f>
        <v>52</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215.38</v>
      </c>
      <c r="E12" s="640">
        <f>E15+E18</f>
        <v>0</v>
      </c>
      <c r="F12" s="640">
        <f>F15+F18</f>
        <v>0</v>
      </c>
      <c r="G12" s="642">
        <f>SUM(G21:G23)</f>
        <v>52</v>
      </c>
    </row>
    <row r="13" spans="1:9" ht="32.1" customHeight="1">
      <c r="A13" s="929"/>
      <c r="B13" s="932" t="s">
        <v>1143</v>
      </c>
      <c r="C13" s="933"/>
      <c r="D13" s="643">
        <f>D16+D19+D25+D27</f>
        <v>215.38</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135.1</v>
      </c>
      <c r="E15" s="649">
        <f>SUM(E16:E17)</f>
        <v>0</v>
      </c>
      <c r="F15" s="639">
        <f>SUM(F16:F17)</f>
        <v>0</v>
      </c>
      <c r="G15" s="642"/>
    </row>
    <row r="16" spans="1:9" ht="32.1" customHeight="1">
      <c r="A16" s="929"/>
      <c r="B16" s="911"/>
      <c r="C16" s="650" t="s">
        <v>1147</v>
      </c>
      <c r="D16" s="643">
        <v>135.1</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52</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3"/>
      <c r="E26" s="654"/>
      <c r="F26" s="655"/>
      <c r="G26" s="656"/>
    </row>
    <row r="27" spans="1:7" ht="30" customHeight="1" thickBot="1">
      <c r="A27" s="914" t="s">
        <v>1155</v>
      </c>
      <c r="B27" s="915"/>
      <c r="C27" s="657" t="s">
        <v>1156</v>
      </c>
      <c r="D27" s="658">
        <v>80.28</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1166</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A315-7AE6-4488-A8F1-F731742A5C2E}">
  <dimension ref="A1:I44"/>
  <sheetViews>
    <sheetView topLeftCell="A6" workbookViewId="0">
      <selection sqref="A1:XFD104857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1169</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203.14999999999998</v>
      </c>
      <c r="E8" s="638">
        <f>E12</f>
        <v>0</v>
      </c>
      <c r="F8" s="638">
        <f>SUM(F9:F11)</f>
        <v>0</v>
      </c>
      <c r="G8" s="639">
        <f>SUM(G9:G11)</f>
        <v>51</v>
      </c>
    </row>
    <row r="9" spans="1:9" ht="32.1" customHeight="1">
      <c r="A9" s="896"/>
      <c r="B9" s="900" t="s">
        <v>1139</v>
      </c>
      <c r="C9" s="901"/>
      <c r="D9" s="637">
        <f>D13</f>
        <v>203.14999999999998</v>
      </c>
      <c r="E9" s="640">
        <f>E12</f>
        <v>0</v>
      </c>
      <c r="F9" s="641">
        <v>0</v>
      </c>
      <c r="G9" s="642">
        <f>G12</f>
        <v>51</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203.14999999999998</v>
      </c>
      <c r="E12" s="640">
        <f>E15+E18</f>
        <v>0</v>
      </c>
      <c r="F12" s="640">
        <f>F15+F18</f>
        <v>0</v>
      </c>
      <c r="G12" s="642">
        <f>SUM(G21:G23)</f>
        <v>51</v>
      </c>
    </row>
    <row r="13" spans="1:9" ht="32.1" customHeight="1">
      <c r="A13" s="929"/>
      <c r="B13" s="932" t="s">
        <v>1143</v>
      </c>
      <c r="C13" s="933"/>
      <c r="D13" s="643">
        <f>D16+D19+D25+D27</f>
        <v>203.14999999999998</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110.63</v>
      </c>
      <c r="E15" s="649">
        <f>SUM(E16:E17)</f>
        <v>0</v>
      </c>
      <c r="F15" s="639">
        <f>SUM(F16:F17)</f>
        <v>0</v>
      </c>
      <c r="G15" s="642"/>
    </row>
    <row r="16" spans="1:9" ht="32.1" customHeight="1">
      <c r="A16" s="929"/>
      <c r="B16" s="911"/>
      <c r="C16" s="650" t="s">
        <v>1147</v>
      </c>
      <c r="D16" s="643">
        <v>110.63</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51</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3"/>
      <c r="E26" s="654"/>
      <c r="F26" s="655"/>
      <c r="G26" s="656"/>
    </row>
    <row r="27" spans="1:7" ht="30" customHeight="1" thickBot="1">
      <c r="A27" s="914" t="s">
        <v>1155</v>
      </c>
      <c r="B27" s="915"/>
      <c r="C27" s="657" t="s">
        <v>1156</v>
      </c>
      <c r="D27" s="658">
        <v>92.52</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1170</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73FC-C06E-4FCC-A57D-22F69FAE2B9A}">
  <dimension ref="A1:I44"/>
  <sheetViews>
    <sheetView workbookViewId="0">
      <selection activeCell="I8" sqref="I8"/>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89" t="s">
        <v>1125</v>
      </c>
      <c r="F1" s="890"/>
      <c r="G1" s="891"/>
      <c r="H1"/>
      <c r="I1"/>
    </row>
    <row r="2" spans="1:9" ht="18" customHeight="1" thickBot="1">
      <c r="A2" s="630" t="s">
        <v>1126</v>
      </c>
      <c r="B2" s="631" t="s">
        <v>1127</v>
      </c>
      <c r="C2" s="632"/>
      <c r="D2" s="630" t="s">
        <v>1128</v>
      </c>
      <c r="E2" s="889" t="s">
        <v>1129</v>
      </c>
      <c r="F2" s="890"/>
      <c r="G2" s="891"/>
      <c r="H2"/>
      <c r="I2"/>
    </row>
    <row r="3" spans="1:9" ht="45" customHeight="1">
      <c r="A3" s="892" t="s">
        <v>1130</v>
      </c>
      <c r="B3" s="892"/>
      <c r="C3" s="892"/>
      <c r="D3" s="892"/>
      <c r="E3" s="892"/>
      <c r="F3" s="892"/>
      <c r="G3" s="892"/>
    </row>
    <row r="4" spans="1:9">
      <c r="A4" s="893"/>
      <c r="B4" s="893"/>
      <c r="C4" s="893"/>
      <c r="D4" s="893"/>
      <c r="E4" s="893"/>
      <c r="F4" s="893"/>
      <c r="G4" s="893"/>
    </row>
    <row r="5" spans="1:9" ht="25.05" customHeight="1" thickBot="1">
      <c r="A5" s="894" t="s">
        <v>1171</v>
      </c>
      <c r="B5" s="894"/>
      <c r="C5" s="894"/>
      <c r="D5" s="895"/>
      <c r="E5" s="895"/>
      <c r="F5" s="895"/>
      <c r="G5" s="895"/>
    </row>
    <row r="6" spans="1:9" ht="19.5" customHeight="1" thickBot="1">
      <c r="A6" s="881" t="s">
        <v>1132</v>
      </c>
      <c r="B6" s="881"/>
      <c r="C6" s="882"/>
      <c r="D6" s="885" t="s">
        <v>1133</v>
      </c>
      <c r="E6" s="634"/>
      <c r="F6" s="635"/>
      <c r="G6" s="887" t="s">
        <v>1134</v>
      </c>
    </row>
    <row r="7" spans="1:9" ht="48" customHeight="1" thickBot="1">
      <c r="A7" s="883"/>
      <c r="B7" s="883"/>
      <c r="C7" s="884"/>
      <c r="D7" s="886"/>
      <c r="E7" s="636" t="s">
        <v>1135</v>
      </c>
      <c r="F7" s="636" t="s">
        <v>1136</v>
      </c>
      <c r="G7" s="888"/>
    </row>
    <row r="8" spans="1:9" ht="32.1" customHeight="1">
      <c r="A8" s="896" t="s">
        <v>1137</v>
      </c>
      <c r="B8" s="898" t="s">
        <v>1138</v>
      </c>
      <c r="C8" s="899"/>
      <c r="D8" s="637">
        <f>D9</f>
        <v>192.602</v>
      </c>
      <c r="E8" s="638">
        <f>E12</f>
        <v>0</v>
      </c>
      <c r="F8" s="638">
        <f>SUM(F9:F11)</f>
        <v>0</v>
      </c>
      <c r="G8" s="639">
        <f>SUM(G9:G11)</f>
        <v>50</v>
      </c>
    </row>
    <row r="9" spans="1:9" ht="32.1" customHeight="1">
      <c r="A9" s="896"/>
      <c r="B9" s="900" t="s">
        <v>1139</v>
      </c>
      <c r="C9" s="901"/>
      <c r="D9" s="637">
        <v>192.602</v>
      </c>
      <c r="E9" s="640">
        <f>E12</f>
        <v>0</v>
      </c>
      <c r="F9" s="641">
        <v>0</v>
      </c>
      <c r="G9" s="642">
        <v>50</v>
      </c>
    </row>
    <row r="10" spans="1:9" ht="32.1" customHeight="1">
      <c r="A10" s="896"/>
      <c r="B10" s="902" t="s">
        <v>1140</v>
      </c>
      <c r="C10" s="903"/>
      <c r="D10" s="643"/>
      <c r="E10" s="640"/>
      <c r="F10" s="644"/>
      <c r="G10" s="642"/>
    </row>
    <row r="11" spans="1:9" ht="32.1" customHeight="1">
      <c r="A11" s="897"/>
      <c r="B11" s="904" t="s">
        <v>1141</v>
      </c>
      <c r="C11" s="905"/>
      <c r="D11" s="643"/>
      <c r="E11" s="640"/>
      <c r="F11" s="644"/>
      <c r="G11" s="642"/>
    </row>
    <row r="12" spans="1:9" ht="32.1" customHeight="1">
      <c r="A12" s="928" t="s">
        <v>1142</v>
      </c>
      <c r="B12" s="902" t="s">
        <v>1138</v>
      </c>
      <c r="C12" s="903"/>
      <c r="D12" s="643">
        <f>SUM(D13:D14)</f>
        <v>192.602</v>
      </c>
      <c r="E12" s="640">
        <f>E15+E18</f>
        <v>0</v>
      </c>
      <c r="F12" s="640">
        <f>F15+F18</f>
        <v>0</v>
      </c>
      <c r="G12" s="642">
        <f>SUM(G21:G23)</f>
        <v>50</v>
      </c>
    </row>
    <row r="13" spans="1:9" ht="32.1" customHeight="1">
      <c r="A13" s="929"/>
      <c r="B13" s="932" t="s">
        <v>1143</v>
      </c>
      <c r="C13" s="933"/>
      <c r="D13" s="643">
        <v>192.602</v>
      </c>
      <c r="E13" s="640">
        <f>E16+E19</f>
        <v>0</v>
      </c>
      <c r="F13" s="640">
        <f>F16+F19</f>
        <v>0</v>
      </c>
      <c r="G13" s="641"/>
    </row>
    <row r="14" spans="1:9" ht="32.1" customHeight="1">
      <c r="A14" s="929"/>
      <c r="B14" s="932" t="s">
        <v>1144</v>
      </c>
      <c r="C14" s="933"/>
      <c r="D14" s="643">
        <f>D17+D20</f>
        <v>0</v>
      </c>
      <c r="E14" s="640"/>
      <c r="F14" s="641"/>
      <c r="G14" s="646"/>
    </row>
    <row r="15" spans="1:9" ht="32.1" customHeight="1">
      <c r="A15" s="929"/>
      <c r="B15" s="911" t="s">
        <v>1145</v>
      </c>
      <c r="C15" s="647" t="s">
        <v>1146</v>
      </c>
      <c r="D15" s="648">
        <f>SUM(D16:D17)</f>
        <v>59.15</v>
      </c>
      <c r="E15" s="649">
        <f>SUM(E16:E17)</f>
        <v>0</v>
      </c>
      <c r="F15" s="639">
        <f>SUM(F16:F17)</f>
        <v>0</v>
      </c>
      <c r="G15" s="642"/>
    </row>
    <row r="16" spans="1:9" ht="32.1" customHeight="1">
      <c r="A16" s="929"/>
      <c r="B16" s="911"/>
      <c r="C16" s="650" t="s">
        <v>1147</v>
      </c>
      <c r="D16" s="643">
        <v>59.15</v>
      </c>
      <c r="E16" s="640"/>
      <c r="F16" s="641">
        <v>0</v>
      </c>
      <c r="G16" s="642"/>
    </row>
    <row r="17" spans="1:7" ht="32.1" customHeight="1">
      <c r="A17" s="929"/>
      <c r="B17" s="912"/>
      <c r="C17" s="650" t="s">
        <v>1148</v>
      </c>
      <c r="D17" s="643">
        <v>0</v>
      </c>
      <c r="E17" s="640">
        <v>0</v>
      </c>
      <c r="F17" s="641"/>
      <c r="G17" s="646"/>
    </row>
    <row r="18" spans="1:7" ht="32.1" customHeight="1">
      <c r="A18" s="929"/>
      <c r="B18" s="910" t="s">
        <v>1149</v>
      </c>
      <c r="C18" s="645" t="s">
        <v>1146</v>
      </c>
      <c r="D18" s="643">
        <f>SUM(D19:D20)</f>
        <v>0</v>
      </c>
      <c r="E18" s="640">
        <f>SUM(E19:E20)</f>
        <v>0</v>
      </c>
      <c r="F18" s="640">
        <f>SUM(F19:F20)</f>
        <v>0</v>
      </c>
      <c r="G18" s="641"/>
    </row>
    <row r="19" spans="1:7" ht="32.1" customHeight="1">
      <c r="A19" s="929"/>
      <c r="B19" s="911"/>
      <c r="C19" s="650" t="s">
        <v>1147</v>
      </c>
      <c r="D19" s="643"/>
      <c r="E19" s="640">
        <v>0</v>
      </c>
      <c r="F19" s="640">
        <v>0</v>
      </c>
      <c r="G19" s="641"/>
    </row>
    <row r="20" spans="1:7" ht="32.1" customHeight="1">
      <c r="A20" s="929"/>
      <c r="B20" s="912"/>
      <c r="C20" s="650" t="s">
        <v>1148</v>
      </c>
      <c r="D20" s="643"/>
      <c r="E20" s="640"/>
      <c r="F20" s="641"/>
      <c r="G20" s="646"/>
    </row>
    <row r="21" spans="1:7" ht="32.1" customHeight="1">
      <c r="A21" s="929"/>
      <c r="B21" s="904" t="s">
        <v>1150</v>
      </c>
      <c r="C21" s="645" t="s">
        <v>1151</v>
      </c>
      <c r="D21" s="651"/>
      <c r="E21" s="652"/>
      <c r="F21" s="644"/>
      <c r="G21" s="642">
        <v>50</v>
      </c>
    </row>
    <row r="22" spans="1:7" ht="32.1" customHeight="1">
      <c r="A22" s="929"/>
      <c r="B22" s="904"/>
      <c r="C22" s="645" t="s">
        <v>1152</v>
      </c>
      <c r="D22" s="651"/>
      <c r="E22" s="651"/>
      <c r="F22" s="644"/>
      <c r="G22" s="642"/>
    </row>
    <row r="23" spans="1:7" ht="32.1" customHeight="1">
      <c r="A23" s="929"/>
      <c r="B23" s="904"/>
      <c r="C23" s="645" t="s">
        <v>1153</v>
      </c>
      <c r="D23" s="651"/>
      <c r="E23" s="651"/>
      <c r="F23" s="644"/>
      <c r="G23" s="642"/>
    </row>
    <row r="24" spans="1:7" ht="32.1" customHeight="1">
      <c r="A24" s="930"/>
      <c r="B24" s="913" t="s">
        <v>1154</v>
      </c>
      <c r="C24" s="650" t="s">
        <v>1146</v>
      </c>
      <c r="D24" s="653"/>
      <c r="E24" s="654"/>
      <c r="F24" s="654"/>
      <c r="G24" s="641"/>
    </row>
    <row r="25" spans="1:7" ht="32.1" customHeight="1">
      <c r="A25" s="930"/>
      <c r="B25" s="913"/>
      <c r="C25" s="650" t="s">
        <v>1147</v>
      </c>
      <c r="D25" s="653"/>
      <c r="E25" s="654"/>
      <c r="F25" s="654"/>
      <c r="G25" s="641"/>
    </row>
    <row r="26" spans="1:7" ht="32.1" customHeight="1">
      <c r="A26" s="931"/>
      <c r="B26" s="913"/>
      <c r="C26" s="650" t="s">
        <v>1148</v>
      </c>
      <c r="D26" s="658">
        <v>92.52</v>
      </c>
      <c r="E26" s="654"/>
      <c r="F26" s="655"/>
      <c r="G26" s="656"/>
    </row>
    <row r="27" spans="1:7" ht="30" customHeight="1" thickBot="1">
      <c r="A27" s="914" t="s">
        <v>1155</v>
      </c>
      <c r="B27" s="915"/>
      <c r="C27" s="657" t="s">
        <v>1156</v>
      </c>
      <c r="D27" s="658">
        <v>133.452</v>
      </c>
      <c r="E27" s="659"/>
      <c r="F27" s="659"/>
      <c r="G27" s="646"/>
    </row>
    <row r="28" spans="1:7" ht="32.1" customHeight="1" thickBot="1">
      <c r="A28" s="916" t="s">
        <v>1157</v>
      </c>
      <c r="B28" s="917"/>
      <c r="C28" s="660" t="s">
        <v>1158</v>
      </c>
      <c r="D28" s="922"/>
      <c r="E28" s="923"/>
      <c r="F28" s="924"/>
      <c r="G28" s="661"/>
    </row>
    <row r="29" spans="1:7" ht="32.1" customHeight="1" thickBot="1">
      <c r="A29" s="918"/>
      <c r="B29" s="919"/>
      <c r="C29" s="662" t="s">
        <v>1159</v>
      </c>
      <c r="D29" s="922"/>
      <c r="E29" s="923"/>
      <c r="F29" s="924"/>
      <c r="G29" s="661"/>
    </row>
    <row r="30" spans="1:7" ht="32.1" customHeight="1" thickBot="1">
      <c r="A30" s="920"/>
      <c r="B30" s="921"/>
      <c r="C30" s="663" t="s">
        <v>1160</v>
      </c>
      <c r="D30" s="925"/>
      <c r="E30" s="926"/>
      <c r="F30" s="927"/>
      <c r="G30" s="661"/>
    </row>
    <row r="31" spans="1:7" ht="23.1" customHeight="1">
      <c r="A31" s="664" t="s">
        <v>977</v>
      </c>
      <c r="B31" s="9" t="s">
        <v>1161</v>
      </c>
      <c r="C31" s="9" t="s">
        <v>1162</v>
      </c>
      <c r="D31" s="906" t="s">
        <v>1163</v>
      </c>
      <c r="E31" s="907"/>
      <c r="F31" s="664"/>
      <c r="G31" s="665"/>
    </row>
    <row r="32" spans="1:7" ht="36" customHeight="1">
      <c r="A32" s="582"/>
      <c r="B32" s="582" t="s">
        <v>1164</v>
      </c>
      <c r="C32" s="582" t="s">
        <v>1165</v>
      </c>
      <c r="D32" s="666"/>
      <c r="E32" s="582"/>
      <c r="F32" s="908" t="s">
        <v>1172</v>
      </c>
      <c r="G32" s="909"/>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F2F2"/>
  </sheetPr>
  <dimension ref="A1:B36"/>
  <sheetViews>
    <sheetView topLeftCell="A16" zoomScaleNormal="100" workbookViewId="0">
      <selection activeCell="A16" sqref="A16"/>
    </sheetView>
  </sheetViews>
  <sheetFormatPr defaultColWidth="8.5546875" defaultRowHeight="16.2"/>
  <cols>
    <col min="1" max="1" width="93.6640625" customWidth="1"/>
  </cols>
  <sheetData>
    <row r="1" spans="1:2" ht="19.8">
      <c r="A1" s="62" t="s">
        <v>174</v>
      </c>
      <c r="B1" s="48" t="s">
        <v>78</v>
      </c>
    </row>
    <row r="2" spans="1:2" ht="19.8">
      <c r="A2" s="49" t="s">
        <v>175</v>
      </c>
    </row>
    <row r="3" spans="1:2" ht="19.8">
      <c r="A3" s="49" t="s">
        <v>176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178</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187</v>
      </c>
    </row>
    <row r="23" spans="1:1" ht="19.8">
      <c r="A23" s="58" t="s">
        <v>188</v>
      </c>
    </row>
    <row r="24" spans="1:1" ht="19.8">
      <c r="A24" s="58" t="s">
        <v>189</v>
      </c>
    </row>
    <row r="25" spans="1:1" ht="39.6">
      <c r="A25" s="58" t="s">
        <v>190</v>
      </c>
    </row>
    <row r="26" spans="1:1" ht="19.8">
      <c r="A26" s="58" t="s">
        <v>191</v>
      </c>
    </row>
    <row r="27" spans="1:1" ht="19.8">
      <c r="A27" s="58" t="s">
        <v>192</v>
      </c>
    </row>
    <row r="28" spans="1:1" ht="19.8">
      <c r="A28" s="58" t="s">
        <v>103</v>
      </c>
    </row>
    <row r="29" spans="1:1" ht="19.8">
      <c r="A29" s="54" t="s">
        <v>104</v>
      </c>
    </row>
    <row r="30" spans="1:1" ht="39.6">
      <c r="A30" s="58" t="s">
        <v>193</v>
      </c>
    </row>
    <row r="31" spans="1:1" ht="39.6">
      <c r="A31" s="58" t="s">
        <v>194</v>
      </c>
    </row>
    <row r="32" spans="1:1" ht="19.8">
      <c r="A32" s="54" t="s">
        <v>107</v>
      </c>
    </row>
    <row r="33" spans="1:1" ht="39.6">
      <c r="A33" s="58" t="s">
        <v>195</v>
      </c>
    </row>
    <row r="34" spans="1:1" ht="19.8">
      <c r="A34" s="58" t="s">
        <v>152</v>
      </c>
    </row>
    <row r="35" spans="1:1" ht="39.6">
      <c r="A35" s="60" t="s">
        <v>110</v>
      </c>
    </row>
    <row r="36" spans="1:1" ht="19.8">
      <c r="A36" s="61" t="s">
        <v>111</v>
      </c>
    </row>
  </sheetData>
  <phoneticPr fontId="57" type="noConversion"/>
  <hyperlinks>
    <hyperlink ref="B1" location="預告統計資料發布時間表!A1" display="回發布時間表" xr:uid="{00000000-0004-0000-0400-000000000000}"/>
  </hyperlinks>
  <pageMargins left="0.7" right="0.7" top="0.75" bottom="0.75" header="0.51180555555555496" footer="0.511805555555554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35"/>
  <sheetViews>
    <sheetView zoomScaleNormal="100" workbookViewId="0">
      <selection activeCell="A7" sqref="A7"/>
    </sheetView>
  </sheetViews>
  <sheetFormatPr defaultColWidth="8.5546875" defaultRowHeight="16.2"/>
  <cols>
    <col min="1" max="1" width="93.6640625" customWidth="1"/>
  </cols>
  <sheetData>
    <row r="1" spans="1:2" s="51" customFormat="1" ht="19.8">
      <c r="A1" s="47" t="s">
        <v>48</v>
      </c>
      <c r="B1" s="48" t="s">
        <v>78</v>
      </c>
    </row>
    <row r="2" spans="1:2" s="51" customFormat="1" ht="19.8">
      <c r="A2" s="50" t="s">
        <v>175</v>
      </c>
    </row>
    <row r="3" spans="1:2" s="51" customFormat="1" ht="19.8">
      <c r="A3" s="50" t="s">
        <v>196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197</v>
      </c>
    </row>
    <row r="13" spans="1:2" ht="19.8">
      <c r="A13" s="58" t="s">
        <v>179</v>
      </c>
    </row>
    <row r="14" spans="1:2" ht="19.8">
      <c r="A14" s="55" t="s">
        <v>91</v>
      </c>
    </row>
    <row r="15" spans="1:2" ht="39.6">
      <c r="A15" s="58" t="s">
        <v>198</v>
      </c>
    </row>
    <row r="16" spans="1:2" ht="59.4">
      <c r="A16" s="58" t="s">
        <v>199</v>
      </c>
    </row>
    <row r="17" spans="1:1" ht="19.8">
      <c r="A17" s="55" t="s">
        <v>183</v>
      </c>
    </row>
    <row r="18" spans="1:1" ht="19.8">
      <c r="A18" s="55" t="s">
        <v>184</v>
      </c>
    </row>
    <row r="19" spans="1:1" ht="19.8">
      <c r="A19" s="55" t="s">
        <v>185</v>
      </c>
    </row>
    <row r="20" spans="1:1" ht="19.8">
      <c r="A20" s="55" t="s">
        <v>186</v>
      </c>
    </row>
    <row r="21" spans="1:1" ht="19.8">
      <c r="A21" s="55" t="s">
        <v>187</v>
      </c>
    </row>
    <row r="22" spans="1:1" ht="19.8">
      <c r="A22" s="55" t="s">
        <v>188</v>
      </c>
    </row>
    <row r="23" spans="1:1" ht="19.8">
      <c r="A23" s="58" t="s">
        <v>189</v>
      </c>
    </row>
    <row r="24" spans="1:1" ht="39.6">
      <c r="A24" s="58" t="s">
        <v>190</v>
      </c>
    </row>
    <row r="25" spans="1:1" ht="19.8">
      <c r="A25" s="58" t="s">
        <v>191</v>
      </c>
    </row>
    <row r="26" spans="1:1" ht="19.8">
      <c r="A26" s="58" t="s">
        <v>192</v>
      </c>
    </row>
    <row r="27" spans="1:1" ht="19.8">
      <c r="A27" s="58" t="s">
        <v>103</v>
      </c>
    </row>
    <row r="28" spans="1:1" ht="19.8">
      <c r="A28" s="54" t="s">
        <v>104</v>
      </c>
    </row>
    <row r="29" spans="1:1" ht="39.6">
      <c r="A29" s="58" t="s">
        <v>200</v>
      </c>
    </row>
    <row r="30" spans="1:1" ht="39.6">
      <c r="A30" s="58" t="s">
        <v>194</v>
      </c>
    </row>
    <row r="31" spans="1:1" ht="19.8">
      <c r="A31" s="54" t="s">
        <v>107</v>
      </c>
    </row>
    <row r="32" spans="1:1" ht="39.6">
      <c r="A32" s="58" t="s">
        <v>201</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500-000000000000}"/>
  </hyperlinks>
  <pageMargins left="0.7" right="0.7" top="0.75" bottom="0.75" header="0.51180555555555496" footer="0.511805555555554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F2F2"/>
  </sheetPr>
  <dimension ref="A1:B32"/>
  <sheetViews>
    <sheetView zoomScaleNormal="100" workbookViewId="0">
      <selection activeCell="A14" sqref="A14"/>
    </sheetView>
  </sheetViews>
  <sheetFormatPr defaultColWidth="8.5546875" defaultRowHeight="16.2"/>
  <cols>
    <col min="1" max="1" width="93.6640625" customWidth="1"/>
  </cols>
  <sheetData>
    <row r="1" spans="1:2" s="51" customFormat="1" ht="19.8">
      <c r="A1" s="47" t="s">
        <v>202</v>
      </c>
      <c r="B1" s="48" t="s">
        <v>78</v>
      </c>
    </row>
    <row r="2" spans="1:2" s="51" customFormat="1" ht="19.8">
      <c r="A2" s="50" t="s">
        <v>175</v>
      </c>
    </row>
    <row r="3" spans="1:2" s="51" customFormat="1" ht="19.8">
      <c r="A3" s="50" t="s">
        <v>203</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204</v>
      </c>
    </row>
    <row r="13" spans="1:2" ht="19.8">
      <c r="A13" s="58" t="s">
        <v>179</v>
      </c>
    </row>
    <row r="14" spans="1:2" ht="19.8">
      <c r="A14" s="55" t="s">
        <v>91</v>
      </c>
    </row>
    <row r="15" spans="1:2" ht="39.6">
      <c r="A15" s="58" t="s">
        <v>205</v>
      </c>
    </row>
    <row r="16" spans="1:2" ht="39.6">
      <c r="A16" s="58" t="s">
        <v>206</v>
      </c>
    </row>
    <row r="17" spans="1:1" ht="39.6">
      <c r="A17" s="58" t="s">
        <v>207</v>
      </c>
    </row>
    <row r="18" spans="1:1" ht="19.8">
      <c r="A18" s="58" t="s">
        <v>208</v>
      </c>
    </row>
    <row r="19" spans="1:1" ht="19.8">
      <c r="A19" s="58" t="s">
        <v>209</v>
      </c>
    </row>
    <row r="20" spans="1:1" ht="19.8">
      <c r="A20" s="58" t="s">
        <v>189</v>
      </c>
    </row>
    <row r="21" spans="1:1" ht="39.6">
      <c r="A21" s="58" t="s">
        <v>210</v>
      </c>
    </row>
    <row r="22" spans="1:1" ht="19.8">
      <c r="A22" s="58" t="s">
        <v>191</v>
      </c>
    </row>
    <row r="23" spans="1:1" ht="19.8">
      <c r="A23" s="58" t="s">
        <v>211</v>
      </c>
    </row>
    <row r="24" spans="1:1" ht="19.8">
      <c r="A24" s="58" t="s">
        <v>103</v>
      </c>
    </row>
    <row r="25" spans="1:1" ht="19.8">
      <c r="A25" s="54" t="s">
        <v>104</v>
      </c>
    </row>
    <row r="26" spans="1:1" ht="39.6">
      <c r="A26" s="58" t="s">
        <v>212</v>
      </c>
    </row>
    <row r="27" spans="1:1" ht="39.6">
      <c r="A27" s="58" t="s">
        <v>194</v>
      </c>
    </row>
    <row r="28" spans="1:1" ht="19.8">
      <c r="A28" s="54" t="s">
        <v>107</v>
      </c>
    </row>
    <row r="29" spans="1:1" ht="39.6">
      <c r="A29" s="58" t="s">
        <v>213</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600-000000000000}"/>
  </hyperlinks>
  <pageMargins left="0.7" right="0.7" top="0.75" bottom="0.75" header="0.51180555555555496" footer="0.511805555555554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2F2"/>
  </sheetPr>
  <dimension ref="A1:B34"/>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214</v>
      </c>
      <c r="B1" s="48" t="s">
        <v>78</v>
      </c>
    </row>
    <row r="2" spans="1:2" s="51" customFormat="1" ht="19.8">
      <c r="A2" s="50" t="s">
        <v>175</v>
      </c>
    </row>
    <row r="3" spans="1:2" s="51" customFormat="1" ht="19.8">
      <c r="A3" s="50" t="s">
        <v>215</v>
      </c>
    </row>
    <row r="4" spans="1:2" s="51" customFormat="1" ht="19.8">
      <c r="A4" s="52" t="s">
        <v>81</v>
      </c>
    </row>
    <row r="5" spans="1:2" s="51" customFormat="1" ht="19.8">
      <c r="A5" s="63" t="s">
        <v>82</v>
      </c>
    </row>
    <row r="6" spans="1:2" s="51" customFormat="1" ht="19.8">
      <c r="A6" s="63" t="s">
        <v>216</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217</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189</v>
      </c>
    </row>
    <row r="23" spans="1:1" ht="19.8">
      <c r="A23" s="58" t="s">
        <v>218</v>
      </c>
    </row>
    <row r="24" spans="1:1" ht="19.8">
      <c r="A24" s="58" t="s">
        <v>191</v>
      </c>
    </row>
    <row r="25" spans="1:1" ht="19.8">
      <c r="A25" s="58" t="s">
        <v>192</v>
      </c>
    </row>
    <row r="26" spans="1:1" ht="19.8">
      <c r="A26" s="58" t="s">
        <v>103</v>
      </c>
    </row>
    <row r="27" spans="1:1" ht="19.8">
      <c r="A27" s="54" t="s">
        <v>104</v>
      </c>
    </row>
    <row r="28" spans="1:1" ht="39.6">
      <c r="A28" s="58" t="s">
        <v>193</v>
      </c>
    </row>
    <row r="29" spans="1:1" ht="39.6">
      <c r="A29" s="58" t="s">
        <v>194</v>
      </c>
    </row>
    <row r="30" spans="1:1" ht="19.8">
      <c r="A30" s="54" t="s">
        <v>107</v>
      </c>
    </row>
    <row r="31" spans="1:1" ht="39.6">
      <c r="A31" s="58" t="s">
        <v>195</v>
      </c>
    </row>
    <row r="32" spans="1:1" ht="19.8">
      <c r="A32" s="58" t="s">
        <v>152</v>
      </c>
    </row>
    <row r="33" spans="1:1" ht="39.6">
      <c r="A33" s="60" t="s">
        <v>110</v>
      </c>
    </row>
    <row r="34" spans="1:1" ht="19.8">
      <c r="A34" s="61" t="s">
        <v>111</v>
      </c>
    </row>
  </sheetData>
  <phoneticPr fontId="57" type="noConversion"/>
  <hyperlinks>
    <hyperlink ref="B1" location="預告統計資料發布時間表!A1" display="回發布時間表" xr:uid="{00000000-0004-0000-0700-000000000000}"/>
  </hyperlinks>
  <pageMargins left="0.7" right="0.7" top="0.75" bottom="0.75" header="0.51180555555555496" footer="0.511805555555554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F2F2"/>
  </sheetPr>
  <dimension ref="A1:B33"/>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219</v>
      </c>
      <c r="B1" s="48" t="s">
        <v>78</v>
      </c>
    </row>
    <row r="2" spans="1:2" s="51" customFormat="1" ht="19.8">
      <c r="A2" s="50" t="s">
        <v>175</v>
      </c>
    </row>
    <row r="3" spans="1:2" s="51" customFormat="1" ht="19.8">
      <c r="A3" s="50" t="s">
        <v>220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221</v>
      </c>
    </row>
    <row r="13" spans="1:2" ht="19.8">
      <c r="A13" s="58" t="s">
        <v>179</v>
      </c>
    </row>
    <row r="14" spans="1:2" ht="19.8">
      <c r="A14" s="55" t="s">
        <v>91</v>
      </c>
    </row>
    <row r="15" spans="1:2" ht="39.6">
      <c r="A15" s="58" t="s">
        <v>222</v>
      </c>
    </row>
    <row r="16" spans="1:2" ht="59.4">
      <c r="A16" s="58" t="s">
        <v>223</v>
      </c>
    </row>
    <row r="17" spans="1:1" ht="19.8">
      <c r="A17" s="58" t="s">
        <v>224</v>
      </c>
    </row>
    <row r="18" spans="1:1" ht="19.8">
      <c r="A18" s="58" t="s">
        <v>225</v>
      </c>
    </row>
    <row r="19" spans="1:1" ht="19.8">
      <c r="A19" s="58" t="s">
        <v>226</v>
      </c>
    </row>
    <row r="20" spans="1:1" ht="19.8">
      <c r="A20" s="58" t="s">
        <v>227</v>
      </c>
    </row>
    <row r="21" spans="1:1" ht="19.8">
      <c r="A21" s="58" t="s">
        <v>189</v>
      </c>
    </row>
    <row r="22" spans="1:1" ht="19.8">
      <c r="A22" s="58" t="s">
        <v>218</v>
      </c>
    </row>
    <row r="23" spans="1:1" ht="19.8">
      <c r="A23" s="58" t="s">
        <v>191</v>
      </c>
    </row>
    <row r="24" spans="1:1" ht="19.8">
      <c r="A24" s="58" t="s">
        <v>192</v>
      </c>
    </row>
    <row r="25" spans="1:1" ht="19.8">
      <c r="A25" s="58" t="s">
        <v>103</v>
      </c>
    </row>
    <row r="26" spans="1:1" ht="19.8">
      <c r="A26" s="54" t="s">
        <v>104</v>
      </c>
    </row>
    <row r="27" spans="1:1" ht="39.6">
      <c r="A27" s="58" t="s">
        <v>200</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800-000000000000}"/>
  </hyperlinks>
  <pageMargins left="0.7" right="0.7" top="0.75" bottom="0.75" header="0.51180555555555496" footer="0.511805555555554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F2F2"/>
  </sheetPr>
  <dimension ref="A1:B32"/>
  <sheetViews>
    <sheetView zoomScaleNormal="100" workbookViewId="0"/>
  </sheetViews>
  <sheetFormatPr defaultColWidth="8.5546875" defaultRowHeight="16.2"/>
  <cols>
    <col min="1" max="1" width="93.6640625" customWidth="1"/>
  </cols>
  <sheetData>
    <row r="1" spans="1:2" s="51" customFormat="1" ht="19.8">
      <c r="A1" s="47" t="s">
        <v>228</v>
      </c>
      <c r="B1" s="48" t="s">
        <v>78</v>
      </c>
    </row>
    <row r="2" spans="1:2" s="51" customFormat="1" ht="19.8">
      <c r="A2" s="50" t="s">
        <v>175</v>
      </c>
    </row>
    <row r="3" spans="1:2" s="51" customFormat="1" ht="19.8">
      <c r="A3" s="50" t="s">
        <v>229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230</v>
      </c>
    </row>
    <row r="13" spans="1:2" ht="19.8">
      <c r="A13" s="58" t="s">
        <v>179</v>
      </c>
    </row>
    <row r="14" spans="1:2" ht="19.8">
      <c r="A14" s="55" t="s">
        <v>91</v>
      </c>
    </row>
    <row r="15" spans="1:2" ht="39.6">
      <c r="A15" s="58" t="s">
        <v>231</v>
      </c>
    </row>
    <row r="16" spans="1:2" ht="39.6">
      <c r="A16" s="58" t="s">
        <v>232</v>
      </c>
    </row>
    <row r="17" spans="1:1" ht="39.6">
      <c r="A17" s="58" t="s">
        <v>233</v>
      </c>
    </row>
    <row r="18" spans="1:1" ht="19.8">
      <c r="A18" s="58" t="s">
        <v>234</v>
      </c>
    </row>
    <row r="19" spans="1:1" ht="19.8">
      <c r="A19" s="58" t="s">
        <v>235</v>
      </c>
    </row>
    <row r="20" spans="1:1" ht="19.8">
      <c r="A20" s="58" t="s">
        <v>189</v>
      </c>
    </row>
    <row r="21" spans="1:1" ht="39.6">
      <c r="A21" s="58" t="s">
        <v>236</v>
      </c>
    </row>
    <row r="22" spans="1:1" ht="19.8">
      <c r="A22" s="58" t="s">
        <v>191</v>
      </c>
    </row>
    <row r="23" spans="1:1" ht="19.8">
      <c r="A23" s="58" t="s">
        <v>192</v>
      </c>
    </row>
    <row r="24" spans="1:1" ht="19.8">
      <c r="A24" s="58" t="s">
        <v>103</v>
      </c>
    </row>
    <row r="25" spans="1:1" ht="19.8">
      <c r="A25" s="54" t="s">
        <v>104</v>
      </c>
    </row>
    <row r="26" spans="1:1" ht="39.6">
      <c r="A26" s="58" t="s">
        <v>193</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900-000000000000}"/>
  </hyperlinks>
  <pageMargins left="0.7" right="0.7" top="0.75" bottom="0.75" header="0.51180555555555496" footer="0.511805555555554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B33"/>
  <sheetViews>
    <sheetView zoomScaleNormal="100" workbookViewId="0">
      <selection activeCell="A6" sqref="A6"/>
    </sheetView>
  </sheetViews>
  <sheetFormatPr defaultColWidth="8.5546875" defaultRowHeight="16.2"/>
  <cols>
    <col min="1" max="1" width="93.6640625" customWidth="1"/>
  </cols>
  <sheetData>
    <row r="1" spans="1:2" s="51" customFormat="1" ht="19.8">
      <c r="A1" s="47" t="s">
        <v>238</v>
      </c>
      <c r="B1" s="48" t="s">
        <v>78</v>
      </c>
    </row>
    <row r="2" spans="1:2" s="51" customFormat="1" ht="19.8">
      <c r="A2" s="50" t="s">
        <v>175</v>
      </c>
    </row>
    <row r="3" spans="1:2" s="51" customFormat="1" ht="19.8">
      <c r="A3" s="50" t="s">
        <v>239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240</v>
      </c>
    </row>
    <row r="13" spans="1:2" ht="19.8">
      <c r="A13" s="58" t="s">
        <v>179</v>
      </c>
    </row>
    <row r="14" spans="1:2" ht="19.8">
      <c r="A14" s="55" t="s">
        <v>91</v>
      </c>
    </row>
    <row r="15" spans="1:2" ht="39.6">
      <c r="A15" s="58" t="s">
        <v>241</v>
      </c>
    </row>
    <row r="16" spans="1:2" ht="59.4">
      <c r="A16" s="58" t="s">
        <v>242</v>
      </c>
    </row>
    <row r="17" spans="1:1" ht="19.8">
      <c r="A17" s="58" t="s">
        <v>243</v>
      </c>
    </row>
    <row r="18" spans="1:1" ht="19.8">
      <c r="A18" s="58" t="s">
        <v>244</v>
      </c>
    </row>
    <row r="19" spans="1:1" ht="19.8">
      <c r="A19" s="58" t="s">
        <v>245</v>
      </c>
    </row>
    <row r="20" spans="1:1" ht="19.8">
      <c r="A20" s="58" t="s">
        <v>246</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249</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A00-000000000000}"/>
  </hyperlinks>
  <pageMargins left="0.7" right="0.7" top="0.75" bottom="0.75" header="0.51180555555555496" footer="0.511805555555554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F2F2"/>
  </sheetPr>
  <dimension ref="A1:B33"/>
  <sheetViews>
    <sheetView zoomScaleNormal="100" workbookViewId="0">
      <selection activeCell="A12" sqref="A12"/>
    </sheetView>
  </sheetViews>
  <sheetFormatPr defaultColWidth="8.5546875" defaultRowHeight="16.2"/>
  <cols>
    <col min="1" max="1" width="93.6640625" customWidth="1"/>
  </cols>
  <sheetData>
    <row r="1" spans="1:2" s="51" customFormat="1" ht="19.8">
      <c r="A1" s="47" t="s">
        <v>250</v>
      </c>
      <c r="B1" s="48" t="s">
        <v>78</v>
      </c>
    </row>
    <row r="2" spans="1:2" s="51" customFormat="1" ht="19.8">
      <c r="A2" s="50" t="s">
        <v>175</v>
      </c>
    </row>
    <row r="3" spans="1:2" s="51" customFormat="1" ht="19.8">
      <c r="A3" s="50" t="s">
        <v>251</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252</v>
      </c>
    </row>
    <row r="13" spans="1:2" ht="19.8">
      <c r="A13" s="58" t="s">
        <v>179</v>
      </c>
    </row>
    <row r="14" spans="1:2" ht="19.8">
      <c r="A14" s="55" t="s">
        <v>91</v>
      </c>
    </row>
    <row r="15" spans="1:2" ht="39.6">
      <c r="A15" s="58" t="s">
        <v>253</v>
      </c>
    </row>
    <row r="16" spans="1:2" ht="59.4">
      <c r="A16" s="58" t="s">
        <v>254</v>
      </c>
    </row>
    <row r="17" spans="1:1" ht="19.8">
      <c r="A17" s="58" t="s">
        <v>255</v>
      </c>
    </row>
    <row r="18" spans="1:1" ht="19.8">
      <c r="A18" s="58" t="s">
        <v>256</v>
      </c>
    </row>
    <row r="19" spans="1:1" ht="19.8">
      <c r="A19" s="58" t="s">
        <v>257</v>
      </c>
    </row>
    <row r="20" spans="1:1" ht="19.8">
      <c r="A20" s="58" t="s">
        <v>258</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B00-000000000000}"/>
  </hyperlinks>
  <pageMargins left="0.7" right="0.7" top="0.75" bottom="0.75" header="0.51180555555555496" footer="0.511805555555554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F2F2"/>
  </sheetPr>
  <dimension ref="A1:B32"/>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259</v>
      </c>
      <c r="B1" s="48" t="s">
        <v>78</v>
      </c>
    </row>
    <row r="2" spans="1:2" s="51" customFormat="1" ht="19.8">
      <c r="A2" s="50" t="s">
        <v>175</v>
      </c>
    </row>
    <row r="3" spans="1:2" s="51" customFormat="1" ht="19.8">
      <c r="A3" s="50" t="s">
        <v>260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39.6">
      <c r="A12" s="57" t="s">
        <v>261</v>
      </c>
    </row>
    <row r="13" spans="1:2" ht="19.8">
      <c r="A13" s="58" t="s">
        <v>179</v>
      </c>
    </row>
    <row r="14" spans="1:2" ht="19.8">
      <c r="A14" s="55" t="s">
        <v>91</v>
      </c>
    </row>
    <row r="15" spans="1:2" ht="39.6">
      <c r="A15" s="58" t="s">
        <v>231</v>
      </c>
    </row>
    <row r="16" spans="1:2" ht="19.8">
      <c r="A16" s="58" t="s">
        <v>262</v>
      </c>
    </row>
    <row r="17" spans="1:1" ht="19.8">
      <c r="A17" s="58" t="s">
        <v>263</v>
      </c>
    </row>
    <row r="18" spans="1:1" ht="19.8">
      <c r="A18" s="58" t="s">
        <v>234</v>
      </c>
    </row>
    <row r="19" spans="1:1" ht="19.8">
      <c r="A19" s="58" t="s">
        <v>235</v>
      </c>
    </row>
    <row r="20" spans="1:1" ht="19.8">
      <c r="A20" s="58" t="s">
        <v>189</v>
      </c>
    </row>
    <row r="21" spans="1:1" ht="19.8">
      <c r="A21" s="58" t="s">
        <v>218</v>
      </c>
    </row>
    <row r="22" spans="1:1" ht="19.8">
      <c r="A22" s="58" t="s">
        <v>191</v>
      </c>
    </row>
    <row r="23" spans="1:1" ht="19.8">
      <c r="A23" s="58" t="s">
        <v>211</v>
      </c>
    </row>
    <row r="24" spans="1:1" ht="19.8">
      <c r="A24" s="58" t="s">
        <v>103</v>
      </c>
    </row>
    <row r="25" spans="1:1" ht="19.8">
      <c r="A25" s="54" t="s">
        <v>104</v>
      </c>
    </row>
    <row r="26" spans="1:1" ht="39.6">
      <c r="A26" s="58" t="s">
        <v>264</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C00-000000000000}"/>
  </hyperlinks>
  <pageMargins left="0.7" right="0.7" top="0.75" bottom="0.75" header="0.51180555555555496" footer="0.511805555555554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BEEF4"/>
  </sheetPr>
  <dimension ref="A1:B37"/>
  <sheetViews>
    <sheetView zoomScaleNormal="100" workbookViewId="0">
      <selection activeCell="A11" sqref="A11"/>
    </sheetView>
  </sheetViews>
  <sheetFormatPr defaultColWidth="8.5546875" defaultRowHeight="16.2"/>
  <cols>
    <col min="1" max="1" width="93.6640625" customWidth="1"/>
  </cols>
  <sheetData>
    <row r="1" spans="1:2" s="51" customFormat="1" ht="19.8">
      <c r="A1" s="47" t="s">
        <v>265</v>
      </c>
      <c r="B1" s="48" t="s">
        <v>78</v>
      </c>
    </row>
    <row r="2" spans="1:2" s="51" customFormat="1" ht="19.8">
      <c r="A2" s="50" t="s">
        <v>266</v>
      </c>
    </row>
    <row r="3" spans="1:2" s="51" customFormat="1" ht="19.8">
      <c r="A3" s="50" t="s">
        <v>267</v>
      </c>
    </row>
    <row r="4" spans="1:2" s="51" customFormat="1" ht="19.8">
      <c r="A4" s="52" t="s">
        <v>81</v>
      </c>
    </row>
    <row r="5" spans="1:2" s="51" customFormat="1" ht="19.8">
      <c r="A5" s="63" t="s">
        <v>82</v>
      </c>
    </row>
    <row r="6" spans="1:2" s="51" customFormat="1" ht="19.8">
      <c r="A6" s="63" t="s">
        <v>268</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269</v>
      </c>
    </row>
    <row r="13" spans="1:2" ht="39.6">
      <c r="A13" s="58" t="s">
        <v>270</v>
      </c>
    </row>
    <row r="14" spans="1:2" ht="19.8">
      <c r="A14" s="55" t="s">
        <v>91</v>
      </c>
    </row>
    <row r="15" spans="1:2" ht="39.6">
      <c r="A15" s="58" t="s">
        <v>271</v>
      </c>
    </row>
    <row r="16" spans="1:2" ht="19.8">
      <c r="A16" s="58" t="s">
        <v>272</v>
      </c>
    </row>
    <row r="17" spans="1:1" ht="19.8">
      <c r="A17" s="58" t="s">
        <v>273</v>
      </c>
    </row>
    <row r="18" spans="1:1" ht="39.6">
      <c r="A18" s="58" t="s">
        <v>274</v>
      </c>
    </row>
    <row r="19" spans="1:1" ht="39.6">
      <c r="A19" s="58" t="s">
        <v>275</v>
      </c>
    </row>
    <row r="20" spans="1:1" ht="59.4">
      <c r="A20" s="58" t="s">
        <v>276</v>
      </c>
    </row>
    <row r="21" spans="1:1" ht="59.4">
      <c r="A21" s="58" t="s">
        <v>277</v>
      </c>
    </row>
    <row r="22" spans="1:1" ht="39.6">
      <c r="A22" s="58" t="s">
        <v>278</v>
      </c>
    </row>
    <row r="23" spans="1:1" ht="39.6">
      <c r="A23" s="58" t="s">
        <v>279</v>
      </c>
    </row>
    <row r="24" spans="1:1" ht="39.6">
      <c r="A24" s="58" t="s">
        <v>280</v>
      </c>
    </row>
    <row r="25" spans="1:1" ht="19.8">
      <c r="A25" s="58" t="s">
        <v>281</v>
      </c>
    </row>
    <row r="26" spans="1:1" ht="79.2">
      <c r="A26" s="58" t="s">
        <v>282</v>
      </c>
    </row>
    <row r="27" spans="1:1" ht="19.8">
      <c r="A27" s="58" t="s">
        <v>191</v>
      </c>
    </row>
    <row r="28" spans="1:1" ht="19.8">
      <c r="A28" s="58" t="s">
        <v>283</v>
      </c>
    </row>
    <row r="29" spans="1:1" ht="19.8">
      <c r="A29" s="58" t="s">
        <v>103</v>
      </c>
    </row>
    <row r="30" spans="1:1" ht="19.8">
      <c r="A30" s="54" t="s">
        <v>104</v>
      </c>
    </row>
    <row r="31" spans="1:1" ht="39.6">
      <c r="A31" s="58" t="s">
        <v>284</v>
      </c>
    </row>
    <row r="32" spans="1:1" ht="39.6">
      <c r="A32" s="58" t="s">
        <v>285</v>
      </c>
    </row>
    <row r="33" spans="1:1" ht="19.8">
      <c r="A33" s="54" t="s">
        <v>107</v>
      </c>
    </row>
    <row r="34" spans="1:1" ht="19.8">
      <c r="A34" s="58" t="s">
        <v>286</v>
      </c>
    </row>
    <row r="35" spans="1:1" ht="19.8">
      <c r="A35" s="58" t="s">
        <v>152</v>
      </c>
    </row>
    <row r="36" spans="1:1" ht="39.6">
      <c r="A36" s="60" t="s">
        <v>110</v>
      </c>
    </row>
    <row r="37" spans="1:1" ht="19.8">
      <c r="A37" s="61" t="s">
        <v>111</v>
      </c>
    </row>
  </sheetData>
  <phoneticPr fontId="57" type="noConversion"/>
  <hyperlinks>
    <hyperlink ref="B1" location="預告統計資料發布時間表!A1" display="回發布時間表" xr:uid="{00000000-0004-0000-0D00-000000000000}"/>
  </hyperlinks>
  <pageMargins left="0.7" right="0.7" top="0.75" bottom="0.75" header="0.51180555555555496" footer="0.51180555555555496"/>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BEEF4"/>
  </sheetPr>
  <dimension ref="A1:C35"/>
  <sheetViews>
    <sheetView zoomScaleNormal="100" workbookViewId="0">
      <selection activeCell="A12" sqref="A12"/>
    </sheetView>
  </sheetViews>
  <sheetFormatPr defaultColWidth="8.5546875" defaultRowHeight="16.2"/>
  <cols>
    <col min="1" max="1" width="93.44140625" customWidth="1"/>
  </cols>
  <sheetData>
    <row r="1" spans="1:3" ht="19.8">
      <c r="A1" s="47" t="s">
        <v>287</v>
      </c>
      <c r="B1" s="48" t="s">
        <v>78</v>
      </c>
    </row>
    <row r="2" spans="1:3" ht="19.8">
      <c r="A2" s="50" t="s">
        <v>266</v>
      </c>
    </row>
    <row r="3" spans="1:3" ht="19.8">
      <c r="A3" s="50" t="s">
        <v>288</v>
      </c>
    </row>
    <row r="4" spans="1:3" ht="19.8">
      <c r="A4" s="52" t="s">
        <v>81</v>
      </c>
    </row>
    <row r="5" spans="1:3" ht="19.8">
      <c r="A5" s="63" t="s">
        <v>82</v>
      </c>
    </row>
    <row r="6" spans="1:3" ht="19.8">
      <c r="A6" s="63" t="s">
        <v>289</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290</v>
      </c>
    </row>
    <row r="13" spans="1:3" ht="39.6">
      <c r="A13" s="58" t="s">
        <v>291</v>
      </c>
    </row>
    <row r="14" spans="1:3" ht="19.8">
      <c r="A14" s="55" t="s">
        <v>91</v>
      </c>
    </row>
    <row r="15" spans="1:3" ht="59.4">
      <c r="A15" s="58" t="s">
        <v>292</v>
      </c>
    </row>
    <row r="16" spans="1:3" ht="19.8">
      <c r="A16" s="58" t="s">
        <v>293</v>
      </c>
    </row>
    <row r="17" spans="1:1" ht="19.8">
      <c r="A17" s="58" t="s">
        <v>294</v>
      </c>
    </row>
    <row r="18" spans="1:1" ht="19.8">
      <c r="A18" s="58" t="s">
        <v>295</v>
      </c>
    </row>
    <row r="19" spans="1:1" ht="39.6">
      <c r="A19" s="58" t="s">
        <v>296</v>
      </c>
    </row>
    <row r="20" spans="1:1" ht="59.4">
      <c r="A20" s="58" t="s">
        <v>297</v>
      </c>
    </row>
    <row r="21" spans="1:1" ht="198">
      <c r="A21" s="58" t="s">
        <v>298</v>
      </c>
    </row>
    <row r="22" spans="1:1" ht="409.6">
      <c r="A22" s="58" t="s">
        <v>299</v>
      </c>
    </row>
    <row r="23" spans="1:1" ht="19.8">
      <c r="A23" s="58" t="s">
        <v>300</v>
      </c>
    </row>
    <row r="24" spans="1:1" ht="79.2">
      <c r="A24" s="58" t="s">
        <v>301</v>
      </c>
    </row>
    <row r="25" spans="1:1" ht="19.8">
      <c r="A25" s="58" t="s">
        <v>302</v>
      </c>
    </row>
    <row r="26" spans="1:1" ht="19.8">
      <c r="A26" s="58" t="s">
        <v>303</v>
      </c>
    </row>
    <row r="27" spans="1:1" ht="19.8">
      <c r="A27" s="58" t="s">
        <v>103</v>
      </c>
    </row>
    <row r="28" spans="1:1" ht="19.8">
      <c r="A28" s="54" t="s">
        <v>104</v>
      </c>
    </row>
    <row r="29" spans="1:1" ht="39.6">
      <c r="A29" s="58" t="s">
        <v>304</v>
      </c>
    </row>
    <row r="30" spans="1:1" ht="39" customHeight="1">
      <c r="A30" s="58" t="s">
        <v>305</v>
      </c>
    </row>
    <row r="31" spans="1:1" ht="19.8">
      <c r="A31" s="54" t="s">
        <v>107</v>
      </c>
    </row>
    <row r="32" spans="1:1" ht="19.8">
      <c r="A32" s="58" t="s">
        <v>286</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E00-000000000000}"/>
  </hyperlinks>
  <pageMargins left="0.7" right="0.7" top="0.75" bottom="0.75" header="0.51180555555555496" footer="0.511805555555554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BF1DE"/>
  </sheetPr>
  <dimension ref="A1:B28"/>
  <sheetViews>
    <sheetView topLeftCell="A16" zoomScaleNormal="100" workbookViewId="0">
      <selection activeCell="A16" sqref="A16"/>
    </sheetView>
  </sheetViews>
  <sheetFormatPr defaultColWidth="8.5546875" defaultRowHeight="16.2"/>
  <cols>
    <col min="1" max="1" width="92.33203125" customWidth="1"/>
  </cols>
  <sheetData>
    <row r="1" spans="1:2" ht="19.8">
      <c r="A1" s="47" t="s">
        <v>306</v>
      </c>
      <c r="B1" s="48" t="s">
        <v>78</v>
      </c>
    </row>
    <row r="2" spans="1:2" ht="19.8">
      <c r="A2" s="50" t="s">
        <v>113</v>
      </c>
    </row>
    <row r="3" spans="1:2" ht="19.8">
      <c r="A3" s="50" t="s">
        <v>307</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66" t="s">
        <v>308</v>
      </c>
    </row>
    <row r="13" spans="1:2" ht="19.8">
      <c r="A13" s="66" t="s">
        <v>309</v>
      </c>
    </row>
    <row r="14" spans="1:2" ht="19.8">
      <c r="A14" s="67" t="s">
        <v>91</v>
      </c>
    </row>
    <row r="15" spans="1:2" ht="39.6">
      <c r="A15" s="66" t="s">
        <v>310</v>
      </c>
      <c r="B15" s="68"/>
    </row>
    <row r="16" spans="1:2" ht="19.8">
      <c r="A16" s="67" t="s">
        <v>311</v>
      </c>
      <c r="B16" s="68"/>
    </row>
    <row r="17" spans="1:2" ht="19.8">
      <c r="A17" s="67" t="s">
        <v>312</v>
      </c>
      <c r="B17" s="68"/>
    </row>
    <row r="18" spans="1:2" ht="19.8">
      <c r="A18" s="67" t="s">
        <v>313</v>
      </c>
      <c r="B18" s="68"/>
    </row>
    <row r="19" spans="1:2" ht="19.8">
      <c r="A19" s="67" t="s">
        <v>314</v>
      </c>
      <c r="B19" s="68"/>
    </row>
    <row r="20" spans="1:2" ht="19.8">
      <c r="A20" s="67" t="s">
        <v>103</v>
      </c>
      <c r="B20" s="68"/>
    </row>
    <row r="21" spans="1:2" ht="19.8">
      <c r="A21" s="69" t="s">
        <v>104</v>
      </c>
      <c r="B21" s="68"/>
    </row>
    <row r="22" spans="1:2" ht="39.6">
      <c r="A22" s="66" t="s">
        <v>315</v>
      </c>
      <c r="B22" s="68"/>
    </row>
    <row r="23" spans="1:2" ht="39.6">
      <c r="A23" s="66" t="s">
        <v>316</v>
      </c>
      <c r="B23" s="68"/>
    </row>
    <row r="24" spans="1:2" ht="19.8">
      <c r="A24" s="69" t="s">
        <v>107</v>
      </c>
      <c r="B24" s="68"/>
    </row>
    <row r="25" spans="1:2" ht="19.8">
      <c r="A25" s="66" t="s">
        <v>317</v>
      </c>
      <c r="B25" s="68"/>
    </row>
    <row r="26" spans="1:2" ht="59.4">
      <c r="A26" s="66" t="s">
        <v>318</v>
      </c>
      <c r="B26" s="68"/>
    </row>
    <row r="27" spans="1:2" ht="39.6">
      <c r="A27" s="70" t="s">
        <v>110</v>
      </c>
      <c r="B27" s="68"/>
    </row>
    <row r="28" spans="1:2" ht="19.8">
      <c r="A28" s="71" t="s">
        <v>111</v>
      </c>
      <c r="B28" s="68"/>
    </row>
  </sheetData>
  <phoneticPr fontId="57" type="noConversion"/>
  <hyperlinks>
    <hyperlink ref="B1" location="預告統計資料發布時間表!A1" display="回發布時間表" xr:uid="{00000000-0004-0000-0F00-000000000000}"/>
  </hyperlinks>
  <pageMargins left="0.7" right="0.7" top="0.75" bottom="0.75" header="0.51180555555555496" footer="0.51180555555555496"/>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2"/>
  <sheetViews>
    <sheetView topLeftCell="A19" zoomScaleNormal="100" zoomScalePageLayoutView="83" workbookViewId="0">
      <selection activeCell="A19" sqref="A19"/>
    </sheetView>
  </sheetViews>
  <sheetFormatPr defaultColWidth="8.5546875" defaultRowHeight="16.2"/>
  <cols>
    <col min="1" max="1" width="93.44140625" customWidth="1"/>
  </cols>
  <sheetData>
    <row r="1" spans="1:3" ht="19.8">
      <c r="A1" s="47" t="s">
        <v>319</v>
      </c>
      <c r="B1" s="48" t="s">
        <v>78</v>
      </c>
    </row>
    <row r="2" spans="1:3" ht="19.8">
      <c r="A2" s="50" t="s">
        <v>320</v>
      </c>
    </row>
    <row r="3" spans="1:3" ht="19.8">
      <c r="A3" s="50" t="s">
        <v>321</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323</v>
      </c>
    </row>
    <row r="13" spans="1:3" ht="39.6">
      <c r="A13" s="58" t="s">
        <v>324</v>
      </c>
    </row>
    <row r="14" spans="1:3" ht="19.8">
      <c r="A14" s="55" t="s">
        <v>91</v>
      </c>
    </row>
    <row r="15" spans="1:3" ht="39.6">
      <c r="A15" s="58" t="s">
        <v>325</v>
      </c>
    </row>
    <row r="16" spans="1:3" ht="38.25" customHeight="1">
      <c r="A16" s="58" t="s">
        <v>326</v>
      </c>
    </row>
    <row r="17" spans="1:1" ht="19.8">
      <c r="A17" s="58" t="s">
        <v>327</v>
      </c>
    </row>
    <row r="18" spans="1:1" ht="19.8">
      <c r="A18" s="58" t="s">
        <v>328</v>
      </c>
    </row>
    <row r="19" spans="1:1" ht="39.6">
      <c r="A19" s="58" t="s">
        <v>329</v>
      </c>
    </row>
    <row r="20" spans="1:1" ht="19.8">
      <c r="A20" s="55" t="s">
        <v>330</v>
      </c>
    </row>
    <row r="21" spans="1:1" ht="59.4">
      <c r="A21" s="58" t="s">
        <v>331</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59.4">
      <c r="A30" s="58" t="s">
        <v>334</v>
      </c>
    </row>
    <row r="31" spans="1:1" ht="39.6">
      <c r="A31" s="60" t="s">
        <v>110</v>
      </c>
    </row>
    <row r="32" spans="1:1" ht="19.8">
      <c r="A32" s="61" t="s">
        <v>111</v>
      </c>
    </row>
  </sheetData>
  <phoneticPr fontId="57" type="noConversion"/>
  <hyperlinks>
    <hyperlink ref="B1" location="預告統計資料發布時間表!A1" display="回發布時間表" xr:uid="{00000000-0004-0000-1000-000000000000}"/>
  </hyperlinks>
  <pageMargins left="0.7" right="0.7" top="0.75" bottom="0.75" header="0.51180555555555496" footer="0.51180555555555496"/>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29"/>
  <sheetViews>
    <sheetView topLeftCell="A16" zoomScaleNormal="100" zoomScalePageLayoutView="83" workbookViewId="0">
      <selection activeCell="A16" sqref="A16"/>
    </sheetView>
  </sheetViews>
  <sheetFormatPr defaultColWidth="8.5546875" defaultRowHeight="16.2"/>
  <cols>
    <col min="1" max="1" width="93.44140625" customWidth="1"/>
  </cols>
  <sheetData>
    <row r="1" spans="1:3" ht="19.8">
      <c r="A1" s="47" t="s">
        <v>335</v>
      </c>
      <c r="B1" s="48" t="s">
        <v>78</v>
      </c>
    </row>
    <row r="2" spans="1:3" ht="19.8">
      <c r="A2" s="50" t="s">
        <v>320</v>
      </c>
    </row>
    <row r="3" spans="1:3" ht="19.8">
      <c r="A3" s="50" t="s">
        <v>336</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337</v>
      </c>
    </row>
    <row r="13" spans="1:3" ht="19.8">
      <c r="A13" s="58" t="s">
        <v>338</v>
      </c>
    </row>
    <row r="14" spans="1:3" ht="19.8">
      <c r="A14" s="55" t="s">
        <v>91</v>
      </c>
    </row>
    <row r="15" spans="1:3" ht="19.8">
      <c r="A15" s="58" t="s">
        <v>339</v>
      </c>
    </row>
    <row r="16" spans="1:3" ht="39.6">
      <c r="A16" s="58" t="s">
        <v>340</v>
      </c>
    </row>
    <row r="17" spans="1:1" ht="19.8">
      <c r="A17" s="55" t="s">
        <v>341</v>
      </c>
    </row>
    <row r="18" spans="1:1" ht="59.4">
      <c r="A18" s="58" t="s">
        <v>342</v>
      </c>
    </row>
    <row r="19" spans="1:1" ht="19.8">
      <c r="A19" s="55" t="s">
        <v>302</v>
      </c>
    </row>
    <row r="20" spans="1:1" ht="19.8">
      <c r="A20" s="55" t="s">
        <v>283</v>
      </c>
    </row>
    <row r="21" spans="1:1" ht="19.8">
      <c r="A21" s="55" t="s">
        <v>103</v>
      </c>
    </row>
    <row r="22" spans="1:1" ht="19.8">
      <c r="A22" s="54" t="s">
        <v>104</v>
      </c>
    </row>
    <row r="23" spans="1:1" ht="39.6">
      <c r="A23" s="58" t="s">
        <v>343</v>
      </c>
    </row>
    <row r="24" spans="1:1" ht="39" customHeight="1">
      <c r="A24" s="58" t="s">
        <v>333</v>
      </c>
    </row>
    <row r="25" spans="1:1" ht="19.8">
      <c r="A25" s="54" t="s">
        <v>107</v>
      </c>
    </row>
    <row r="26" spans="1:1" ht="19.8">
      <c r="A26" s="58" t="s">
        <v>286</v>
      </c>
    </row>
    <row r="27" spans="1:1" ht="19.8">
      <c r="A27" s="58" t="s">
        <v>344</v>
      </c>
    </row>
    <row r="28" spans="1:1" ht="39.6">
      <c r="A28" s="60" t="s">
        <v>110</v>
      </c>
    </row>
    <row r="29" spans="1:1" ht="19.8">
      <c r="A29" s="61" t="s">
        <v>111</v>
      </c>
    </row>
  </sheetData>
  <phoneticPr fontId="57" type="noConversion"/>
  <hyperlinks>
    <hyperlink ref="B1" location="預告統計資料發布時間表!A1" display="回發布時間表" xr:uid="{00000000-0004-0000-1100-000000000000}"/>
  </hyperlinks>
  <pageMargins left="0.7" right="0.7" top="0.75" bottom="0.75" header="0.51180555555555496" footer="0.511805555555554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2"/>
  <sheetViews>
    <sheetView topLeftCell="A10" zoomScaleNormal="100" workbookViewId="0">
      <selection activeCell="A10" sqref="A10"/>
    </sheetView>
  </sheetViews>
  <sheetFormatPr defaultColWidth="8.5546875" defaultRowHeight="16.2"/>
  <cols>
    <col min="1" max="1" width="93.44140625" customWidth="1"/>
  </cols>
  <sheetData>
    <row r="1" spans="1:3" ht="19.8">
      <c r="A1" s="47" t="s">
        <v>345</v>
      </c>
      <c r="B1" s="48" t="s">
        <v>78</v>
      </c>
    </row>
    <row r="2" spans="1:3" ht="19.8">
      <c r="A2" s="50" t="s">
        <v>320</v>
      </c>
    </row>
    <row r="3" spans="1:3" ht="19.8">
      <c r="A3" s="50" t="s">
        <v>346</v>
      </c>
    </row>
    <row r="4" spans="1:3" ht="19.8">
      <c r="A4" s="52" t="s">
        <v>81</v>
      </c>
    </row>
    <row r="5" spans="1:3" ht="19.8">
      <c r="A5" s="63" t="s">
        <v>82</v>
      </c>
    </row>
    <row r="6" spans="1:3" ht="19.8">
      <c r="A6" s="63" t="s">
        <v>322</v>
      </c>
    </row>
    <row r="7" spans="1:3" ht="19.8">
      <c r="A7" s="63" t="s">
        <v>84</v>
      </c>
    </row>
    <row r="8" spans="1:3" ht="19.8">
      <c r="A8" s="63" t="s">
        <v>347</v>
      </c>
    </row>
    <row r="9" spans="1:3" ht="19.8">
      <c r="A9" s="64" t="s">
        <v>86</v>
      </c>
    </row>
    <row r="10" spans="1:3" ht="19.8">
      <c r="A10" s="65" t="s">
        <v>116</v>
      </c>
    </row>
    <row r="11" spans="1:3" ht="19.8">
      <c r="A11" s="54" t="s">
        <v>88</v>
      </c>
      <c r="C11" s="46"/>
    </row>
    <row r="12" spans="1:3" ht="39.6">
      <c r="A12" s="57" t="s">
        <v>348</v>
      </c>
    </row>
    <row r="13" spans="1:3" ht="19.8">
      <c r="A13" s="58" t="s">
        <v>349</v>
      </c>
    </row>
    <row r="14" spans="1:3" ht="19.8">
      <c r="A14" s="55" t="s">
        <v>91</v>
      </c>
    </row>
    <row r="15" spans="1:3" ht="19.8">
      <c r="A15" s="58" t="s">
        <v>350</v>
      </c>
    </row>
    <row r="16" spans="1:3" ht="19.8">
      <c r="A16" s="58" t="s">
        <v>351</v>
      </c>
    </row>
    <row r="17" spans="1:1" ht="59.4">
      <c r="A17" s="58" t="s">
        <v>352</v>
      </c>
    </row>
    <row r="18" spans="1:1" ht="19.8">
      <c r="A18" s="58" t="s">
        <v>353</v>
      </c>
    </row>
    <row r="19" spans="1:1" ht="39.6">
      <c r="A19" s="58" t="s">
        <v>354</v>
      </c>
    </row>
    <row r="20" spans="1:1" ht="19.8">
      <c r="A20" s="55" t="s">
        <v>355</v>
      </c>
    </row>
    <row r="21" spans="1:1" ht="19.8">
      <c r="A21" s="55" t="s">
        <v>356</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19.8">
      <c r="A30" s="58" t="s">
        <v>344</v>
      </c>
    </row>
    <row r="31" spans="1:1" ht="39.6">
      <c r="A31" s="60" t="s">
        <v>110</v>
      </c>
    </row>
    <row r="32" spans="1:1" ht="19.8">
      <c r="A32" s="61" t="s">
        <v>111</v>
      </c>
    </row>
  </sheetData>
  <phoneticPr fontId="57" type="noConversion"/>
  <hyperlinks>
    <hyperlink ref="B1" location="預告統計資料發布時間表!A1" display="回發布時間表" xr:uid="{00000000-0004-0000-1200-000000000000}"/>
  </hyperlink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5E5FF"/>
  </sheetPr>
  <dimension ref="A1:C39"/>
  <sheetViews>
    <sheetView topLeftCell="A19" zoomScaleNormal="100" workbookViewId="0">
      <selection activeCell="A19" sqref="A19"/>
    </sheetView>
  </sheetViews>
  <sheetFormatPr defaultColWidth="8.5546875" defaultRowHeight="16.2"/>
  <cols>
    <col min="1" max="1" width="93.44140625" customWidth="1"/>
  </cols>
  <sheetData>
    <row r="1" spans="1:3" ht="19.8">
      <c r="A1" s="47" t="s">
        <v>357</v>
      </c>
      <c r="B1" s="48" t="s">
        <v>78</v>
      </c>
    </row>
    <row r="2" spans="1:3" ht="19.8">
      <c r="A2" s="50" t="s">
        <v>358</v>
      </c>
    </row>
    <row r="3" spans="1:3" ht="19.8">
      <c r="A3" s="50" t="s">
        <v>359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360</v>
      </c>
    </row>
    <row r="13" spans="1:3" ht="39.6">
      <c r="A13" s="58" t="s">
        <v>361</v>
      </c>
    </row>
    <row r="14" spans="1:3" ht="19.8">
      <c r="A14" s="55" t="s">
        <v>91</v>
      </c>
    </row>
    <row r="15" spans="1:3" ht="39.6">
      <c r="A15" s="58" t="s">
        <v>362</v>
      </c>
    </row>
    <row r="16" spans="1:3" ht="39.6">
      <c r="A16" s="58" t="s">
        <v>363</v>
      </c>
    </row>
    <row r="17" spans="1:1" ht="19.8">
      <c r="A17" s="58" t="s">
        <v>364</v>
      </c>
    </row>
    <row r="18" spans="1:1" ht="19.8">
      <c r="A18" s="58" t="s">
        <v>365</v>
      </c>
    </row>
    <row r="19" spans="1:1" ht="19.8">
      <c r="A19" s="58" t="s">
        <v>366</v>
      </c>
    </row>
    <row r="20" spans="1:1" ht="19.8">
      <c r="A20" s="58" t="s">
        <v>367</v>
      </c>
    </row>
    <row r="21" spans="1:1" ht="19.8">
      <c r="A21" s="58" t="s">
        <v>368</v>
      </c>
    </row>
    <row r="22" spans="1:1" ht="19.8">
      <c r="A22" s="58" t="s">
        <v>369</v>
      </c>
    </row>
    <row r="23" spans="1:1" ht="19.8">
      <c r="A23" s="58" t="s">
        <v>370</v>
      </c>
    </row>
    <row r="24" spans="1:1" ht="19.8">
      <c r="A24" s="58" t="s">
        <v>371</v>
      </c>
    </row>
    <row r="25" spans="1:1" ht="39.6">
      <c r="A25" s="58" t="s">
        <v>372</v>
      </c>
    </row>
    <row r="26" spans="1:1" ht="19.8">
      <c r="A26" s="58" t="s">
        <v>373</v>
      </c>
    </row>
    <row r="27" spans="1:1" ht="19.8">
      <c r="A27" s="55" t="s">
        <v>374</v>
      </c>
    </row>
    <row r="28" spans="1:1" ht="39.6">
      <c r="A28" s="58" t="s">
        <v>375</v>
      </c>
    </row>
    <row r="29" spans="1:1" ht="19.8">
      <c r="A29" s="55" t="s">
        <v>302</v>
      </c>
    </row>
    <row r="30" spans="1:1" ht="19.8">
      <c r="A30" s="55" t="s">
        <v>376</v>
      </c>
    </row>
    <row r="31" spans="1:1" ht="19.8">
      <c r="A31" s="55" t="s">
        <v>103</v>
      </c>
    </row>
    <row r="32" spans="1:1" ht="19.8">
      <c r="A32" s="54" t="s">
        <v>104</v>
      </c>
    </row>
    <row r="33" spans="1:1" ht="39.6">
      <c r="A33" s="58" t="s">
        <v>377</v>
      </c>
    </row>
    <row r="34" spans="1:1" ht="39" customHeight="1">
      <c r="A34" s="58" t="s">
        <v>333</v>
      </c>
    </row>
    <row r="35" spans="1:1" ht="19.8">
      <c r="A35" s="54" t="s">
        <v>107</v>
      </c>
    </row>
    <row r="36" spans="1:1" ht="19.8">
      <c r="A36" s="58" t="s">
        <v>286</v>
      </c>
    </row>
    <row r="37" spans="1:1" ht="19.8">
      <c r="A37" s="58" t="s">
        <v>152</v>
      </c>
    </row>
    <row r="38" spans="1:1" ht="39.6">
      <c r="A38" s="60" t="s">
        <v>110</v>
      </c>
    </row>
    <row r="39" spans="1:1" ht="19.8">
      <c r="A39" s="61" t="s">
        <v>111</v>
      </c>
    </row>
  </sheetData>
  <phoneticPr fontId="57" type="noConversion"/>
  <hyperlinks>
    <hyperlink ref="B1" location="預告統計資料發布時間表!A1" display="回發布時間表" xr:uid="{00000000-0004-0000-1300-000000000000}"/>
  </hyperlink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31"/>
  <sheetViews>
    <sheetView topLeftCell="A22" zoomScaleNormal="100" workbookViewId="0">
      <selection activeCell="A22" sqref="A22"/>
    </sheetView>
  </sheetViews>
  <sheetFormatPr defaultColWidth="8.5546875" defaultRowHeight="16.2"/>
  <cols>
    <col min="1" max="1" width="93.44140625" customWidth="1"/>
  </cols>
  <sheetData>
    <row r="1" spans="1:3" ht="19.8">
      <c r="A1" s="47" t="s">
        <v>378</v>
      </c>
      <c r="B1" s="48" t="s">
        <v>78</v>
      </c>
    </row>
    <row r="2" spans="1:3" ht="19.8">
      <c r="A2" s="50" t="s">
        <v>358</v>
      </c>
    </row>
    <row r="3" spans="1:3" ht="19.8">
      <c r="A3" s="50" t="s">
        <v>379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380</v>
      </c>
    </row>
    <row r="13" spans="1:3" ht="39.6">
      <c r="A13" s="58" t="s">
        <v>361</v>
      </c>
    </row>
    <row r="14" spans="1:3" ht="19.8">
      <c r="A14" s="55" t="s">
        <v>91</v>
      </c>
    </row>
    <row r="15" spans="1:3" ht="59.4">
      <c r="A15" s="58" t="s">
        <v>381</v>
      </c>
    </row>
    <row r="16" spans="1:3" ht="39.6">
      <c r="A16" s="58" t="s">
        <v>382</v>
      </c>
    </row>
    <row r="17" spans="1:1" ht="19.8">
      <c r="A17" s="58" t="s">
        <v>383</v>
      </c>
    </row>
    <row r="18" spans="1:1" ht="59.4">
      <c r="A18" s="58" t="s">
        <v>384</v>
      </c>
    </row>
    <row r="19" spans="1:1" ht="19.8">
      <c r="A19" s="55" t="s">
        <v>385</v>
      </c>
    </row>
    <row r="20" spans="1:1" ht="59.4">
      <c r="A20" s="58" t="s">
        <v>386</v>
      </c>
    </row>
    <row r="21" spans="1:1" ht="19.8">
      <c r="A21" s="55" t="s">
        <v>302</v>
      </c>
    </row>
    <row r="22" spans="1:1" ht="19.8">
      <c r="A22" s="55" t="s">
        <v>376</v>
      </c>
    </row>
    <row r="23" spans="1:1" ht="19.8">
      <c r="A23" s="55" t="s">
        <v>103</v>
      </c>
    </row>
    <row r="24" spans="1:1" ht="19.8">
      <c r="A24" s="54" t="s">
        <v>104</v>
      </c>
    </row>
    <row r="25" spans="1:1" ht="39.6">
      <c r="A25" s="58" t="s">
        <v>387</v>
      </c>
    </row>
    <row r="26" spans="1:1" ht="39" customHeight="1">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400-000000000000}"/>
  </hyperlinks>
  <pageMargins left="0.7" right="0.7" top="0.75" bottom="0.75" header="0.51180555555555496" footer="0.51180555555555496"/>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2"/>
  <sheetViews>
    <sheetView topLeftCell="A16" zoomScaleNormal="100" workbookViewId="0">
      <selection activeCell="A16" sqref="A16"/>
    </sheetView>
  </sheetViews>
  <sheetFormatPr defaultColWidth="8.5546875" defaultRowHeight="16.2"/>
  <cols>
    <col min="1" max="1" width="93.44140625" customWidth="1"/>
  </cols>
  <sheetData>
    <row r="1" spans="1:3" ht="19.8">
      <c r="A1" s="47" t="s">
        <v>388</v>
      </c>
      <c r="B1" s="48" t="s">
        <v>78</v>
      </c>
    </row>
    <row r="2" spans="1:3" ht="19.8">
      <c r="A2" s="50" t="s">
        <v>358</v>
      </c>
    </row>
    <row r="3" spans="1:3" ht="19.8">
      <c r="A3" s="50" t="s">
        <v>389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57" t="s">
        <v>390</v>
      </c>
    </row>
    <row r="13" spans="1:3" ht="39.6">
      <c r="A13" s="58" t="s">
        <v>361</v>
      </c>
    </row>
    <row r="14" spans="1:3" ht="19.8">
      <c r="A14" s="55" t="s">
        <v>91</v>
      </c>
    </row>
    <row r="15" spans="1:3" ht="39.6">
      <c r="A15" s="58" t="s">
        <v>391</v>
      </c>
    </row>
    <row r="16" spans="1:3" ht="59.4">
      <c r="A16" s="58" t="s">
        <v>392</v>
      </c>
    </row>
    <row r="17" spans="1:1" ht="19.8">
      <c r="A17" s="58" t="s">
        <v>393</v>
      </c>
    </row>
    <row r="18" spans="1:1" ht="19.8">
      <c r="A18" s="58" t="s">
        <v>394</v>
      </c>
    </row>
    <row r="19" spans="1:1" ht="39.6">
      <c r="A19" s="58" t="s">
        <v>395</v>
      </c>
    </row>
    <row r="20" spans="1:1" ht="19.8">
      <c r="A20" s="55" t="s">
        <v>396</v>
      </c>
    </row>
    <row r="21" spans="1:1" ht="118.8">
      <c r="A21" s="58" t="s">
        <v>397</v>
      </c>
    </row>
    <row r="22" spans="1:1" ht="19.8">
      <c r="A22" s="55" t="s">
        <v>302</v>
      </c>
    </row>
    <row r="23" spans="1:1" ht="19.8">
      <c r="A23" s="55" t="s">
        <v>376</v>
      </c>
    </row>
    <row r="24" spans="1:1" ht="19.8">
      <c r="A24" s="55" t="s">
        <v>103</v>
      </c>
    </row>
    <row r="25" spans="1:1" ht="39" customHeight="1">
      <c r="A25" s="54" t="s">
        <v>104</v>
      </c>
    </row>
    <row r="26" spans="1:1" ht="39.6">
      <c r="A26" s="58" t="s">
        <v>387</v>
      </c>
    </row>
    <row r="27" spans="1:1" ht="39.6">
      <c r="A27" s="58" t="s">
        <v>333</v>
      </c>
    </row>
    <row r="28" spans="1:1" ht="19.8">
      <c r="A28" s="54" t="s">
        <v>107</v>
      </c>
    </row>
    <row r="29" spans="1:1" ht="19.8">
      <c r="A29" s="58" t="s">
        <v>286</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1500-000000000000}"/>
  </hyperlinks>
  <pageMargins left="0.7" right="0.7" top="0.75" bottom="0.75" header="0.51180555555555496" footer="0.51180555555555496"/>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398</v>
      </c>
      <c r="B1" s="48" t="s">
        <v>78</v>
      </c>
    </row>
    <row r="2" spans="1:3" ht="19.8">
      <c r="A2" s="50" t="s">
        <v>358</v>
      </c>
    </row>
    <row r="3" spans="1:3" ht="19.8">
      <c r="A3" s="50" t="s">
        <v>399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400</v>
      </c>
    </row>
    <row r="13" spans="1:3" ht="39.6">
      <c r="A13" s="58" t="s">
        <v>361</v>
      </c>
    </row>
    <row r="14" spans="1:3" ht="19.8">
      <c r="A14" s="55" t="s">
        <v>91</v>
      </c>
    </row>
    <row r="15" spans="1:3" ht="19.8">
      <c r="A15" s="55" t="s">
        <v>401</v>
      </c>
    </row>
    <row r="16" spans="1:3" ht="19.8">
      <c r="A16" s="55" t="s">
        <v>402</v>
      </c>
    </row>
    <row r="17" spans="1:1" ht="19.8">
      <c r="A17" s="55" t="s">
        <v>403</v>
      </c>
    </row>
    <row r="18" spans="1:1" ht="118.8">
      <c r="A18" s="58" t="s">
        <v>404</v>
      </c>
    </row>
    <row r="19" spans="1:1" ht="19.8">
      <c r="A19" s="55" t="s">
        <v>405</v>
      </c>
    </row>
    <row r="20" spans="1:1" ht="59.4">
      <c r="A20" s="58" t="s">
        <v>406</v>
      </c>
    </row>
    <row r="21" spans="1:1" ht="19.8">
      <c r="A21" s="55" t="s">
        <v>302</v>
      </c>
    </row>
    <row r="22" spans="1:1" ht="19.8">
      <c r="A22" s="55" t="s">
        <v>376</v>
      </c>
    </row>
    <row r="23" spans="1:1" ht="19.8">
      <c r="A23" s="55" t="s">
        <v>103</v>
      </c>
    </row>
    <row r="24" spans="1:1" ht="19.8">
      <c r="A24" s="54" t="s">
        <v>104</v>
      </c>
    </row>
    <row r="25" spans="1:1" ht="39" customHeight="1">
      <c r="A25" s="58" t="s">
        <v>387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600-000000000000}"/>
  </hyperlinks>
  <pageMargins left="0.7" right="0.7" top="0.75" bottom="0.75" header="0.51180555555555496" footer="0.511805555555554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407</v>
      </c>
      <c r="B1" s="48" t="s">
        <v>78</v>
      </c>
    </row>
    <row r="2" spans="1:3" ht="19.8">
      <c r="A2" s="50" t="s">
        <v>358</v>
      </c>
    </row>
    <row r="3" spans="1:3" ht="19.8">
      <c r="A3" s="50" t="s">
        <v>408</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409</v>
      </c>
    </row>
    <row r="13" spans="1:3" ht="39.6">
      <c r="A13" s="58" t="s">
        <v>361</v>
      </c>
    </row>
    <row r="14" spans="1:3" ht="19.8">
      <c r="A14" s="55" t="s">
        <v>91</v>
      </c>
    </row>
    <row r="15" spans="1:3" ht="19.8">
      <c r="A15" s="58" t="s">
        <v>410</v>
      </c>
    </row>
    <row r="16" spans="1:3" ht="19.8">
      <c r="A16" s="58" t="s">
        <v>411</v>
      </c>
    </row>
    <row r="17" spans="1:1" ht="39.6">
      <c r="A17" s="58" t="s">
        <v>412</v>
      </c>
    </row>
    <row r="18" spans="1:1" ht="39.6">
      <c r="A18" s="58" t="s">
        <v>413</v>
      </c>
    </row>
    <row r="19" spans="1:1" ht="19.8">
      <c r="A19" s="55" t="s">
        <v>414</v>
      </c>
    </row>
    <row r="20" spans="1:1" ht="79.2">
      <c r="A20" s="58" t="s">
        <v>415</v>
      </c>
    </row>
    <row r="21" spans="1:1" ht="19.8">
      <c r="A21" s="55" t="s">
        <v>302</v>
      </c>
    </row>
    <row r="22" spans="1:1" ht="19.8">
      <c r="A22" s="55" t="s">
        <v>416</v>
      </c>
    </row>
    <row r="23" spans="1:1" ht="19.8">
      <c r="A23" s="55" t="s">
        <v>103</v>
      </c>
    </row>
    <row r="24" spans="1:1" ht="19.8">
      <c r="A24" s="54" t="s">
        <v>104</v>
      </c>
    </row>
    <row r="25" spans="1:1" ht="39" customHeight="1">
      <c r="A25" s="58" t="s">
        <v>417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700-000000000000}"/>
  </hyperlinks>
  <pageMargins left="0.7" right="0.7" top="0.75" bottom="0.75" header="0.51180555555555496" footer="0.511805555555554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DFFF9"/>
  </sheetPr>
  <dimension ref="A1:B30"/>
  <sheetViews>
    <sheetView topLeftCell="A10" zoomScaleNormal="100" workbookViewId="0">
      <selection activeCell="A8" sqref="A8"/>
    </sheetView>
  </sheetViews>
  <sheetFormatPr defaultColWidth="8.5546875" defaultRowHeight="16.2"/>
  <cols>
    <col min="1" max="1" width="97.44140625" customWidth="1"/>
  </cols>
  <sheetData>
    <row r="1" spans="1:2" ht="19.8">
      <c r="A1" s="47" t="s">
        <v>418</v>
      </c>
      <c r="B1" s="48" t="s">
        <v>78</v>
      </c>
    </row>
    <row r="2" spans="1:2" ht="19.8">
      <c r="A2" s="50" t="s">
        <v>419</v>
      </c>
    </row>
    <row r="3" spans="1:2" ht="19.8">
      <c r="A3" s="50" t="s">
        <v>420</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73" t="s">
        <v>421</v>
      </c>
    </row>
    <row r="13" spans="1:2" ht="19.8">
      <c r="A13" s="59" t="s">
        <v>422</v>
      </c>
    </row>
    <row r="14" spans="1:2" ht="19.8">
      <c r="A14" s="53" t="s">
        <v>91</v>
      </c>
    </row>
    <row r="15" spans="1:2" ht="19.8">
      <c r="A15" s="73" t="s">
        <v>423</v>
      </c>
    </row>
    <row r="16" spans="1:2" ht="59.4">
      <c r="A16" s="73" t="s">
        <v>424</v>
      </c>
    </row>
    <row r="17" spans="1:1" ht="39.6">
      <c r="A17" s="73" t="s">
        <v>425</v>
      </c>
    </row>
    <row r="18" spans="1:1" ht="19.8">
      <c r="A18" s="59" t="s">
        <v>99</v>
      </c>
    </row>
    <row r="19" spans="1:1" ht="19.8">
      <c r="A19" s="59" t="s">
        <v>426</v>
      </c>
    </row>
    <row r="20" spans="1:1" ht="19.8">
      <c r="A20" s="59" t="s">
        <v>302</v>
      </c>
    </row>
    <row r="21" spans="1:1" ht="19.8">
      <c r="A21" s="58" t="s">
        <v>303</v>
      </c>
    </row>
    <row r="22" spans="1:1" ht="19.8">
      <c r="A22" s="59" t="s">
        <v>103</v>
      </c>
    </row>
    <row r="23" spans="1:1" ht="19.8">
      <c r="A23" s="52" t="s">
        <v>104</v>
      </c>
    </row>
    <row r="24" spans="1:1" ht="39.6">
      <c r="A24" s="59" t="s">
        <v>427</v>
      </c>
    </row>
    <row r="25" spans="1:1" ht="39.6">
      <c r="A25" s="59" t="s">
        <v>316</v>
      </c>
    </row>
    <row r="26" spans="1:1" ht="19.8">
      <c r="A26" s="52" t="s">
        <v>107</v>
      </c>
    </row>
    <row r="27" spans="1:1" ht="79.2">
      <c r="A27" s="59" t="s">
        <v>428</v>
      </c>
    </row>
    <row r="28" spans="1:1" ht="19.8">
      <c r="A28" s="58" t="s">
        <v>152</v>
      </c>
    </row>
    <row r="29" spans="1:1" ht="39.6">
      <c r="A29" s="60" t="s">
        <v>110</v>
      </c>
    </row>
    <row r="30" spans="1:1" ht="19.8">
      <c r="A30" s="61" t="s">
        <v>111</v>
      </c>
    </row>
  </sheetData>
  <phoneticPr fontId="57" type="noConversion"/>
  <hyperlinks>
    <hyperlink ref="B1" location="預告統計資料發布時間表!A1" display="回發布時間表" xr:uid="{00000000-0004-0000-1800-000000000000}"/>
  </hyperlinks>
  <pageMargins left="0.7" right="0.7" top="0.75" bottom="0.75" header="0.51180555555555496" footer="0.51180555555555496"/>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DFFF9"/>
  </sheetPr>
  <dimension ref="A1:B38"/>
  <sheetViews>
    <sheetView topLeftCell="A25" zoomScaleNormal="100" workbookViewId="0">
      <selection activeCell="A25" sqref="A25"/>
    </sheetView>
  </sheetViews>
  <sheetFormatPr defaultColWidth="8.5546875" defaultRowHeight="16.2"/>
  <cols>
    <col min="1" max="1" width="94.44140625" customWidth="1"/>
  </cols>
  <sheetData>
    <row r="1" spans="1:2" ht="19.8">
      <c r="A1" s="47" t="s">
        <v>429</v>
      </c>
      <c r="B1" s="48" t="s">
        <v>78</v>
      </c>
    </row>
    <row r="2" spans="1:2" ht="19.8">
      <c r="A2" s="50" t="s">
        <v>430</v>
      </c>
    </row>
    <row r="3" spans="1:2" ht="19.8">
      <c r="A3" s="50" t="s">
        <v>431</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433</v>
      </c>
    </row>
    <row r="13" spans="1:2" ht="19.8">
      <c r="A13" s="58" t="s">
        <v>434</v>
      </c>
    </row>
    <row r="14" spans="1:2" ht="19.8">
      <c r="A14" s="55" t="s">
        <v>91</v>
      </c>
    </row>
    <row r="15" spans="1:2" ht="19.8">
      <c r="A15" s="59" t="s">
        <v>435</v>
      </c>
    </row>
    <row r="16" spans="1:2" ht="39.6">
      <c r="A16" s="59" t="s">
        <v>436</v>
      </c>
    </row>
    <row r="17" spans="1:1" ht="39.6">
      <c r="A17" s="59" t="s">
        <v>437</v>
      </c>
    </row>
    <row r="18" spans="1:1" ht="19.8">
      <c r="A18" s="59" t="s">
        <v>438</v>
      </c>
    </row>
    <row r="19" spans="1:1" ht="19.8">
      <c r="A19" s="59" t="s">
        <v>439</v>
      </c>
    </row>
    <row r="20" spans="1:1" ht="19.8">
      <c r="A20" s="59" t="s">
        <v>440</v>
      </c>
    </row>
    <row r="21" spans="1:1" ht="39.6">
      <c r="A21" s="59" t="s">
        <v>441</v>
      </c>
    </row>
    <row r="22" spans="1:1" ht="39.6">
      <c r="A22" s="59" t="s">
        <v>442</v>
      </c>
    </row>
    <row r="23" spans="1:1" ht="59.4">
      <c r="A23" s="59" t="s">
        <v>443</v>
      </c>
    </row>
    <row r="24" spans="1:1" ht="59.4">
      <c r="A24" s="59" t="s">
        <v>444</v>
      </c>
    </row>
    <row r="25" spans="1:1" ht="39.6">
      <c r="A25" s="59" t="s">
        <v>445</v>
      </c>
    </row>
    <row r="26" spans="1:1" ht="19.8">
      <c r="A26" s="58" t="s">
        <v>446</v>
      </c>
    </row>
    <row r="27" spans="1:1" ht="39.6">
      <c r="A27" s="58" t="s">
        <v>447</v>
      </c>
    </row>
    <row r="28" spans="1:1" ht="19.8">
      <c r="A28" s="58" t="s">
        <v>302</v>
      </c>
    </row>
    <row r="29" spans="1:1" ht="19.8">
      <c r="A29" s="58" t="s">
        <v>448</v>
      </c>
    </row>
    <row r="30" spans="1:1" ht="19.8">
      <c r="A30" s="58" t="s">
        <v>103</v>
      </c>
    </row>
    <row r="31" spans="1:1" ht="19.8">
      <c r="A31" s="54" t="s">
        <v>104</v>
      </c>
    </row>
    <row r="32" spans="1:1" ht="39.6">
      <c r="A32" s="58" t="s">
        <v>449</v>
      </c>
    </row>
    <row r="33" spans="1:1" ht="39.6">
      <c r="A33" s="58" t="s">
        <v>316</v>
      </c>
    </row>
    <row r="34" spans="1:1" ht="19.8">
      <c r="A34" s="54" t="s">
        <v>107</v>
      </c>
    </row>
    <row r="35" spans="1:1" ht="19.8">
      <c r="A35" s="58" t="s">
        <v>450</v>
      </c>
    </row>
    <row r="36" spans="1:1" ht="19.8">
      <c r="A36" s="58" t="s">
        <v>152</v>
      </c>
    </row>
    <row r="37" spans="1:1" ht="39.6">
      <c r="A37" s="60" t="s">
        <v>110</v>
      </c>
    </row>
    <row r="38" spans="1:1" ht="19.8">
      <c r="A38" s="61" t="s">
        <v>111</v>
      </c>
    </row>
  </sheetData>
  <phoneticPr fontId="57" type="noConversion"/>
  <hyperlinks>
    <hyperlink ref="B1" location="預告統計資料發布時間表!A1" display="回發布時間表" xr:uid="{00000000-0004-0000-1900-000000000000}"/>
  </hyperlinks>
  <pageMargins left="0.7" right="0.7" top="0.75" bottom="0.75" header="0.51180555555555496" footer="0.51180555555555496"/>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DFFF9"/>
  </sheetPr>
  <dimension ref="A1:B29"/>
  <sheetViews>
    <sheetView topLeftCell="A16" zoomScaleNormal="100" workbookViewId="0">
      <selection activeCell="A16" sqref="A16"/>
    </sheetView>
  </sheetViews>
  <sheetFormatPr defaultColWidth="8.5546875" defaultRowHeight="16.2"/>
  <cols>
    <col min="1" max="1" width="95.21875" customWidth="1"/>
  </cols>
  <sheetData>
    <row r="1" spans="1:2" ht="19.8">
      <c r="A1" s="47" t="s">
        <v>451</v>
      </c>
      <c r="B1" s="48" t="s">
        <v>78</v>
      </c>
    </row>
    <row r="2" spans="1:2" ht="19.8">
      <c r="A2" s="50" t="s">
        <v>430</v>
      </c>
    </row>
    <row r="3" spans="1:2" ht="19.8">
      <c r="A3" s="50" t="s">
        <v>452</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453</v>
      </c>
    </row>
    <row r="13" spans="1:2" ht="19.8">
      <c r="A13" s="58" t="s">
        <v>454</v>
      </c>
    </row>
    <row r="14" spans="1:2" ht="19.8">
      <c r="A14" s="55" t="s">
        <v>91</v>
      </c>
    </row>
    <row r="15" spans="1:2" ht="79.2">
      <c r="A15" s="59" t="s">
        <v>455</v>
      </c>
    </row>
    <row r="16" spans="1:2" ht="79.2">
      <c r="A16" s="59" t="s">
        <v>456</v>
      </c>
    </row>
    <row r="17" spans="1:1" ht="19.8">
      <c r="A17" s="58" t="s">
        <v>457</v>
      </c>
    </row>
    <row r="18" spans="1:1" ht="39.6">
      <c r="A18" s="58" t="s">
        <v>458</v>
      </c>
    </row>
    <row r="19" spans="1:1" ht="19.8">
      <c r="A19" s="58" t="s">
        <v>302</v>
      </c>
    </row>
    <row r="20" spans="1:1" ht="19.8">
      <c r="A20" s="58" t="s">
        <v>303</v>
      </c>
    </row>
    <row r="21" spans="1:1" ht="19.8">
      <c r="A21" s="58" t="s">
        <v>103</v>
      </c>
    </row>
    <row r="22" spans="1:1" ht="19.8">
      <c r="A22" s="54" t="s">
        <v>104</v>
      </c>
    </row>
    <row r="23" spans="1:1" ht="39.6">
      <c r="A23" s="58" t="s">
        <v>427</v>
      </c>
    </row>
    <row r="24" spans="1:1" ht="39.6">
      <c r="A24" s="58" t="s">
        <v>316</v>
      </c>
    </row>
    <row r="25" spans="1:1" ht="19.8">
      <c r="A25" s="54" t="s">
        <v>107</v>
      </c>
    </row>
    <row r="26" spans="1:1" ht="39.6">
      <c r="A26" s="58" t="s">
        <v>459</v>
      </c>
    </row>
    <row r="27" spans="1:1" ht="19.8">
      <c r="A27" s="58" t="s">
        <v>152</v>
      </c>
    </row>
    <row r="28" spans="1:1" ht="39.6">
      <c r="A28" s="60" t="s">
        <v>110</v>
      </c>
    </row>
    <row r="29" spans="1:1" ht="19.8">
      <c r="A29" s="61" t="s">
        <v>111</v>
      </c>
    </row>
  </sheetData>
  <phoneticPr fontId="57" type="noConversion"/>
  <hyperlinks>
    <hyperlink ref="B1" location="預告統計資料發布時間表!A1" display="回發布時間表" xr:uid="{00000000-0004-0000-1A00-000000000000}"/>
  </hyperlinks>
  <pageMargins left="0.7" right="0.7" top="0.75" bottom="0.75" header="0.51180555555555496" footer="0.51180555555555496"/>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3"/>
  <sheetViews>
    <sheetView topLeftCell="A20"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65146534</v>
      </c>
      <c r="F3" s="77">
        <v>344697075</v>
      </c>
      <c r="G3" s="77">
        <v>40862739</v>
      </c>
      <c r="H3" s="77">
        <v>259422601</v>
      </c>
      <c r="I3" s="77">
        <v>24283795</v>
      </c>
      <c r="J3" s="78">
        <v>85274474</v>
      </c>
    </row>
    <row r="4" spans="1:10">
      <c r="D4" s="76" t="s">
        <v>471</v>
      </c>
      <c r="E4" s="77">
        <v>65146534</v>
      </c>
      <c r="F4" s="77">
        <v>344697075</v>
      </c>
      <c r="G4" s="77">
        <v>40862739</v>
      </c>
      <c r="H4" s="77">
        <v>259422601</v>
      </c>
      <c r="I4" s="77">
        <v>24283795</v>
      </c>
      <c r="J4" s="78">
        <v>85274474</v>
      </c>
    </row>
    <row r="5" spans="1:10">
      <c r="A5" s="74" t="s">
        <v>472</v>
      </c>
      <c r="D5" s="76" t="s">
        <v>473</v>
      </c>
      <c r="E5" s="77">
        <v>13259182</v>
      </c>
      <c r="F5" s="77">
        <v>170514982</v>
      </c>
      <c r="G5" s="77">
        <v>13261317</v>
      </c>
      <c r="H5" s="77">
        <v>170613482</v>
      </c>
      <c r="I5" s="77">
        <v>-2135</v>
      </c>
      <c r="J5" s="78">
        <v>-98500</v>
      </c>
    </row>
    <row r="6" spans="1:10">
      <c r="A6" s="74" t="s">
        <v>472</v>
      </c>
      <c r="B6" s="75" t="s">
        <v>474</v>
      </c>
      <c r="D6" s="76" t="s">
        <v>475</v>
      </c>
      <c r="E6" s="77">
        <v>12548</v>
      </c>
      <c r="F6" s="77">
        <v>1872055</v>
      </c>
      <c r="G6" s="77">
        <v>12548</v>
      </c>
      <c r="H6" s="77">
        <v>1905053</v>
      </c>
      <c r="I6" s="77">
        <v>0</v>
      </c>
      <c r="J6" s="78">
        <v>-32998</v>
      </c>
    </row>
    <row r="7" spans="1:10">
      <c r="A7" s="74" t="s">
        <v>472</v>
      </c>
      <c r="B7" s="75" t="s">
        <v>474</v>
      </c>
      <c r="C7" s="75" t="s">
        <v>472</v>
      </c>
      <c r="D7" s="76" t="s">
        <v>476</v>
      </c>
      <c r="E7" s="77">
        <v>0</v>
      </c>
      <c r="F7" s="77">
        <v>1722040</v>
      </c>
      <c r="G7" s="77">
        <v>0</v>
      </c>
      <c r="H7" s="77">
        <v>1722040</v>
      </c>
      <c r="I7" s="77">
        <v>0</v>
      </c>
      <c r="J7" s="78">
        <v>0</v>
      </c>
    </row>
    <row r="8" spans="1:10">
      <c r="A8" s="74" t="s">
        <v>472</v>
      </c>
      <c r="B8" s="75" t="s">
        <v>474</v>
      </c>
      <c r="C8" s="75" t="s">
        <v>474</v>
      </c>
      <c r="D8" s="76" t="s">
        <v>477</v>
      </c>
      <c r="E8" s="77">
        <v>12548</v>
      </c>
      <c r="F8" s="77">
        <v>150015</v>
      </c>
      <c r="G8" s="77">
        <v>12548</v>
      </c>
      <c r="H8" s="77">
        <v>183013</v>
      </c>
      <c r="I8" s="77">
        <v>0</v>
      </c>
      <c r="J8" s="78">
        <v>-32998</v>
      </c>
    </row>
    <row r="9" spans="1:10">
      <c r="A9" s="74" t="s">
        <v>472</v>
      </c>
      <c r="B9" s="75" t="s">
        <v>478</v>
      </c>
      <c r="D9" s="76" t="s">
        <v>479</v>
      </c>
      <c r="E9" s="77">
        <v>1102048</v>
      </c>
      <c r="F9" s="77">
        <v>2837640</v>
      </c>
      <c r="G9" s="77">
        <v>1102048</v>
      </c>
      <c r="H9" s="77">
        <v>2872907</v>
      </c>
      <c r="I9" s="77">
        <v>0</v>
      </c>
      <c r="J9" s="78">
        <v>-35267</v>
      </c>
    </row>
    <row r="10" spans="1:10">
      <c r="A10" s="74" t="s">
        <v>472</v>
      </c>
      <c r="B10" s="75" t="s">
        <v>478</v>
      </c>
      <c r="C10" s="75" t="s">
        <v>472</v>
      </c>
      <c r="D10" s="76" t="s">
        <v>480</v>
      </c>
      <c r="E10" s="77">
        <v>1102048</v>
      </c>
      <c r="F10" s="77">
        <v>2837640</v>
      </c>
      <c r="G10" s="77">
        <v>1102048</v>
      </c>
      <c r="H10" s="77">
        <v>2872907</v>
      </c>
      <c r="I10" s="77">
        <v>0</v>
      </c>
      <c r="J10" s="78">
        <v>-35267</v>
      </c>
    </row>
    <row r="11" spans="1:10">
      <c r="A11" s="74" t="s">
        <v>472</v>
      </c>
      <c r="B11" s="75" t="s">
        <v>481</v>
      </c>
      <c r="D11" s="76" t="s">
        <v>482</v>
      </c>
      <c r="E11" s="77">
        <v>21258</v>
      </c>
      <c r="F11" s="77">
        <v>4889944</v>
      </c>
      <c r="G11" s="77">
        <v>23393</v>
      </c>
      <c r="H11" s="77">
        <v>4907003</v>
      </c>
      <c r="I11" s="77">
        <v>-2135</v>
      </c>
      <c r="J11" s="78">
        <v>-17059</v>
      </c>
    </row>
    <row r="12" spans="1:10">
      <c r="A12" s="74" t="s">
        <v>472</v>
      </c>
      <c r="B12" s="75" t="s">
        <v>481</v>
      </c>
      <c r="C12" s="75" t="s">
        <v>472</v>
      </c>
      <c r="D12" s="76" t="s">
        <v>483</v>
      </c>
      <c r="E12" s="77">
        <v>21258</v>
      </c>
      <c r="F12" s="77">
        <v>4889944</v>
      </c>
      <c r="G12" s="77">
        <v>23393</v>
      </c>
      <c r="H12" s="77">
        <v>4907003</v>
      </c>
      <c r="I12" s="77">
        <v>-2135</v>
      </c>
      <c r="J12" s="78">
        <v>-17059</v>
      </c>
    </row>
    <row r="13" spans="1:10">
      <c r="A13" s="74" t="s">
        <v>472</v>
      </c>
      <c r="B13" s="75" t="s">
        <v>484</v>
      </c>
      <c r="D13" s="76" t="s">
        <v>485</v>
      </c>
      <c r="E13" s="77">
        <v>64237</v>
      </c>
      <c r="F13" s="77">
        <v>788902</v>
      </c>
      <c r="G13" s="77">
        <v>64237</v>
      </c>
      <c r="H13" s="77">
        <v>802078</v>
      </c>
      <c r="I13" s="77">
        <v>0</v>
      </c>
      <c r="J13" s="78">
        <v>-13176</v>
      </c>
    </row>
    <row r="14" spans="1:10">
      <c r="A14" s="74" t="s">
        <v>472</v>
      </c>
      <c r="B14" s="75" t="s">
        <v>484</v>
      </c>
      <c r="C14" s="75" t="s">
        <v>472</v>
      </c>
      <c r="D14" s="76" t="s">
        <v>486</v>
      </c>
      <c r="E14" s="77">
        <v>64237</v>
      </c>
      <c r="F14" s="77">
        <v>788902</v>
      </c>
      <c r="G14" s="77">
        <v>64237</v>
      </c>
      <c r="H14" s="77">
        <v>802078</v>
      </c>
      <c r="I14" s="77">
        <v>0</v>
      </c>
      <c r="J14" s="78">
        <v>-13176</v>
      </c>
    </row>
    <row r="15" spans="1:10">
      <c r="A15" s="74" t="s">
        <v>472</v>
      </c>
      <c r="B15" s="75" t="s">
        <v>487</v>
      </c>
      <c r="D15" s="76" t="s">
        <v>488</v>
      </c>
      <c r="E15" s="77">
        <v>15533</v>
      </c>
      <c r="F15" s="77">
        <v>394348</v>
      </c>
      <c r="G15" s="77">
        <v>15533</v>
      </c>
      <c r="H15" s="77">
        <v>394348</v>
      </c>
      <c r="I15" s="77">
        <v>0</v>
      </c>
      <c r="J15" s="78">
        <v>0</v>
      </c>
    </row>
    <row r="16" spans="1:10">
      <c r="A16" s="74" t="s">
        <v>472</v>
      </c>
      <c r="B16" s="75" t="s">
        <v>487</v>
      </c>
      <c r="C16" s="75" t="s">
        <v>472</v>
      </c>
      <c r="D16" s="76" t="s">
        <v>489</v>
      </c>
      <c r="E16" s="77">
        <v>15533</v>
      </c>
      <c r="F16" s="77">
        <v>394348</v>
      </c>
      <c r="G16" s="77">
        <v>15533</v>
      </c>
      <c r="H16" s="77">
        <v>394348</v>
      </c>
      <c r="I16" s="77">
        <v>0</v>
      </c>
      <c r="J16" s="78">
        <v>0</v>
      </c>
    </row>
    <row r="17" spans="1:10">
      <c r="A17" s="74" t="s">
        <v>472</v>
      </c>
      <c r="B17" s="75" t="s">
        <v>490</v>
      </c>
      <c r="D17" s="76" t="s">
        <v>491</v>
      </c>
      <c r="E17" s="77">
        <v>12043558</v>
      </c>
      <c r="F17" s="77">
        <v>159732093</v>
      </c>
      <c r="G17" s="77">
        <v>12043558</v>
      </c>
      <c r="H17" s="77">
        <v>159732093</v>
      </c>
      <c r="I17" s="77">
        <v>0</v>
      </c>
      <c r="J17" s="78">
        <v>0</v>
      </c>
    </row>
    <row r="18" spans="1:10">
      <c r="A18" s="74" t="s">
        <v>472</v>
      </c>
      <c r="B18" s="75" t="s">
        <v>490</v>
      </c>
      <c r="C18" s="75" t="s">
        <v>472</v>
      </c>
      <c r="D18" s="76" t="s">
        <v>492</v>
      </c>
      <c r="E18" s="77">
        <v>12043558</v>
      </c>
      <c r="F18" s="77">
        <v>159732093</v>
      </c>
      <c r="G18" s="77">
        <v>12043558</v>
      </c>
      <c r="H18" s="77">
        <v>159732093</v>
      </c>
      <c r="I18" s="77">
        <v>0</v>
      </c>
      <c r="J18" s="78">
        <v>0</v>
      </c>
    </row>
    <row r="19" spans="1:10">
      <c r="A19" s="74" t="s">
        <v>493</v>
      </c>
      <c r="D19" s="76" t="s">
        <v>494</v>
      </c>
      <c r="E19" s="77">
        <v>29148</v>
      </c>
      <c r="F19" s="77">
        <v>186261</v>
      </c>
      <c r="G19" s="77">
        <v>29148</v>
      </c>
      <c r="H19" s="77">
        <v>193079</v>
      </c>
      <c r="I19" s="77">
        <v>0</v>
      </c>
      <c r="J19" s="78">
        <v>-6818</v>
      </c>
    </row>
    <row r="20" spans="1:10">
      <c r="A20" s="74" t="s">
        <v>493</v>
      </c>
      <c r="B20" s="75" t="s">
        <v>495</v>
      </c>
      <c r="D20" s="76" t="s">
        <v>496</v>
      </c>
      <c r="E20" s="77">
        <v>29148</v>
      </c>
      <c r="F20" s="77">
        <v>186261</v>
      </c>
      <c r="G20" s="77">
        <v>29148</v>
      </c>
      <c r="H20" s="77">
        <v>193079</v>
      </c>
      <c r="I20" s="77">
        <v>0</v>
      </c>
      <c r="J20" s="78">
        <v>-6818</v>
      </c>
    </row>
    <row r="21" spans="1:10">
      <c r="A21" s="74" t="s">
        <v>493</v>
      </c>
      <c r="B21" s="75" t="s">
        <v>495</v>
      </c>
      <c r="C21" s="75" t="s">
        <v>472</v>
      </c>
      <c r="D21" s="76" t="s">
        <v>497</v>
      </c>
      <c r="E21" s="77">
        <v>29148</v>
      </c>
      <c r="F21" s="77">
        <v>186261</v>
      </c>
      <c r="G21" s="77">
        <v>29148</v>
      </c>
      <c r="H21" s="77">
        <v>193079</v>
      </c>
      <c r="I21" s="77">
        <v>0</v>
      </c>
      <c r="J21" s="78">
        <v>-6818</v>
      </c>
    </row>
    <row r="22" spans="1:10">
      <c r="A22" s="74" t="s">
        <v>498</v>
      </c>
      <c r="D22" s="76" t="s">
        <v>499</v>
      </c>
      <c r="E22" s="77">
        <v>529454</v>
      </c>
      <c r="F22" s="77">
        <v>10224123</v>
      </c>
      <c r="G22" s="77">
        <v>529454</v>
      </c>
      <c r="H22" s="77">
        <v>10224123</v>
      </c>
      <c r="I22" s="77">
        <v>0</v>
      </c>
      <c r="J22" s="78">
        <v>0</v>
      </c>
    </row>
    <row r="23" spans="1:10">
      <c r="A23" s="74" t="s">
        <v>498</v>
      </c>
      <c r="B23" s="75" t="s">
        <v>472</v>
      </c>
      <c r="D23" s="76" t="s">
        <v>500</v>
      </c>
      <c r="E23" s="77">
        <v>9600</v>
      </c>
      <c r="F23" s="77">
        <v>148200</v>
      </c>
      <c r="G23" s="77">
        <v>9600</v>
      </c>
      <c r="H23" s="77">
        <v>148200</v>
      </c>
      <c r="I23" s="77">
        <v>0</v>
      </c>
      <c r="J23" s="78">
        <v>0</v>
      </c>
    </row>
    <row r="24" spans="1:10">
      <c r="A24" s="74" t="s">
        <v>498</v>
      </c>
      <c r="B24" s="75" t="s">
        <v>472</v>
      </c>
      <c r="C24" s="75" t="s">
        <v>474</v>
      </c>
      <c r="D24" s="76" t="s">
        <v>501</v>
      </c>
      <c r="E24" s="77">
        <v>9600</v>
      </c>
      <c r="F24" s="77">
        <v>148200</v>
      </c>
      <c r="G24" s="77">
        <v>9600</v>
      </c>
      <c r="H24" s="77">
        <v>148200</v>
      </c>
      <c r="I24" s="77">
        <v>0</v>
      </c>
      <c r="J24" s="78">
        <v>0</v>
      </c>
    </row>
    <row r="25" spans="1:10">
      <c r="A25" s="74" t="s">
        <v>498</v>
      </c>
      <c r="B25" s="75" t="s">
        <v>495</v>
      </c>
      <c r="D25" s="76" t="s">
        <v>502</v>
      </c>
      <c r="E25" s="77">
        <v>519854</v>
      </c>
      <c r="F25" s="77">
        <v>10075923</v>
      </c>
      <c r="G25" s="77">
        <v>519854</v>
      </c>
      <c r="H25" s="77">
        <v>10075923</v>
      </c>
      <c r="I25" s="77">
        <v>0</v>
      </c>
      <c r="J25" s="78">
        <v>0</v>
      </c>
    </row>
    <row r="26" spans="1:10">
      <c r="A26" s="74" t="s">
        <v>498</v>
      </c>
      <c r="B26" s="75" t="s">
        <v>495</v>
      </c>
      <c r="C26" s="75" t="s">
        <v>495</v>
      </c>
      <c r="D26" s="76" t="s">
        <v>503</v>
      </c>
      <c r="E26" s="77">
        <v>2000</v>
      </c>
      <c r="F26" s="77">
        <v>38250</v>
      </c>
      <c r="G26" s="77">
        <v>2000</v>
      </c>
      <c r="H26" s="77">
        <v>38250</v>
      </c>
      <c r="I26" s="77">
        <v>0</v>
      </c>
      <c r="J26" s="78">
        <v>0</v>
      </c>
    </row>
    <row r="27" spans="1:10">
      <c r="A27" s="74" t="s">
        <v>498</v>
      </c>
      <c r="B27" s="75" t="s">
        <v>495</v>
      </c>
      <c r="C27" s="75" t="s">
        <v>504</v>
      </c>
      <c r="D27" s="76" t="s">
        <v>505</v>
      </c>
      <c r="E27" s="77">
        <v>496230</v>
      </c>
      <c r="F27" s="77">
        <v>9722063</v>
      </c>
      <c r="G27" s="77">
        <v>496230</v>
      </c>
      <c r="H27" s="77">
        <v>9722063</v>
      </c>
      <c r="I27" s="77">
        <v>0</v>
      </c>
      <c r="J27" s="78">
        <v>0</v>
      </c>
    </row>
    <row r="28" spans="1:10">
      <c r="A28" s="74" t="s">
        <v>498</v>
      </c>
      <c r="B28" s="75" t="s">
        <v>495</v>
      </c>
      <c r="C28" s="75" t="s">
        <v>506</v>
      </c>
      <c r="D28" s="76" t="s">
        <v>507</v>
      </c>
      <c r="E28" s="77">
        <v>21624</v>
      </c>
      <c r="F28" s="77">
        <v>315610</v>
      </c>
      <c r="G28" s="77">
        <v>21624</v>
      </c>
      <c r="H28" s="77">
        <v>315610</v>
      </c>
      <c r="I28" s="77">
        <v>0</v>
      </c>
      <c r="J28" s="78">
        <v>0</v>
      </c>
    </row>
    <row r="29" spans="1:10">
      <c r="A29" s="74" t="s">
        <v>508</v>
      </c>
      <c r="D29" s="76" t="s">
        <v>509</v>
      </c>
      <c r="E29" s="77">
        <v>98620</v>
      </c>
      <c r="F29" s="77">
        <v>1561981</v>
      </c>
      <c r="G29" s="77">
        <v>98620</v>
      </c>
      <c r="H29" s="77">
        <v>1815597</v>
      </c>
      <c r="I29" s="77">
        <v>0</v>
      </c>
      <c r="J29" s="78">
        <v>-253616</v>
      </c>
    </row>
    <row r="30" spans="1:10">
      <c r="A30" s="74" t="s">
        <v>508</v>
      </c>
      <c r="B30" s="75" t="s">
        <v>472</v>
      </c>
      <c r="D30" s="76" t="s">
        <v>510</v>
      </c>
      <c r="E30" s="77">
        <v>98620</v>
      </c>
      <c r="F30" s="77">
        <v>1798656</v>
      </c>
      <c r="G30" s="77">
        <v>98620</v>
      </c>
      <c r="H30" s="77">
        <v>1798656</v>
      </c>
      <c r="I30" s="77">
        <v>0</v>
      </c>
      <c r="J30" s="78">
        <v>0</v>
      </c>
    </row>
    <row r="31" spans="1:10">
      <c r="A31" s="74" t="s">
        <v>508</v>
      </c>
      <c r="B31" s="75" t="s">
        <v>472</v>
      </c>
      <c r="C31" s="75" t="s">
        <v>472</v>
      </c>
      <c r="D31" s="76" t="s">
        <v>511</v>
      </c>
      <c r="E31" s="77">
        <v>12120</v>
      </c>
      <c r="F31" s="77">
        <v>610330</v>
      </c>
      <c r="G31" s="77">
        <v>12120</v>
      </c>
      <c r="H31" s="77">
        <v>610330</v>
      </c>
      <c r="I31" s="77">
        <v>0</v>
      </c>
      <c r="J31" s="78">
        <v>0</v>
      </c>
    </row>
    <row r="32" spans="1:10">
      <c r="A32" s="74" t="s">
        <v>508</v>
      </c>
      <c r="B32" s="75" t="s">
        <v>472</v>
      </c>
      <c r="C32" s="75" t="s">
        <v>474</v>
      </c>
      <c r="D32" s="76" t="s">
        <v>512</v>
      </c>
      <c r="E32" s="77">
        <v>0</v>
      </c>
      <c r="F32" s="77">
        <v>69664</v>
      </c>
      <c r="G32" s="77">
        <v>0</v>
      </c>
      <c r="H32" s="77">
        <v>69664</v>
      </c>
      <c r="I32" s="77">
        <v>0</v>
      </c>
      <c r="J32" s="78">
        <v>0</v>
      </c>
    </row>
    <row r="33" spans="1:10">
      <c r="A33" s="74" t="s">
        <v>508</v>
      </c>
      <c r="B33" s="75" t="s">
        <v>472</v>
      </c>
      <c r="C33" s="75" t="s">
        <v>495</v>
      </c>
      <c r="D33" s="76" t="s">
        <v>513</v>
      </c>
      <c r="E33" s="77">
        <v>86500</v>
      </c>
      <c r="F33" s="77">
        <v>1118662</v>
      </c>
      <c r="G33" s="77">
        <v>86500</v>
      </c>
      <c r="H33" s="77">
        <v>1118662</v>
      </c>
      <c r="I33" s="77">
        <v>0</v>
      </c>
      <c r="J33" s="78">
        <v>0</v>
      </c>
    </row>
    <row r="34" spans="1:10">
      <c r="A34" s="74" t="s">
        <v>508</v>
      </c>
      <c r="B34" s="75" t="s">
        <v>498</v>
      </c>
      <c r="D34" s="76" t="s">
        <v>514</v>
      </c>
      <c r="E34" s="77">
        <v>0</v>
      </c>
      <c r="F34" s="77">
        <v>-236675</v>
      </c>
      <c r="G34" s="77">
        <v>0</v>
      </c>
      <c r="H34" s="77">
        <v>16941</v>
      </c>
      <c r="I34" s="77">
        <v>0</v>
      </c>
      <c r="J34" s="78">
        <v>-253616</v>
      </c>
    </row>
    <row r="35" spans="1:10">
      <c r="A35" s="74" t="s">
        <v>508</v>
      </c>
      <c r="B35" s="75" t="s">
        <v>498</v>
      </c>
      <c r="C35" s="75" t="s">
        <v>472</v>
      </c>
      <c r="D35" s="76" t="s">
        <v>515</v>
      </c>
      <c r="E35" s="77">
        <v>0</v>
      </c>
      <c r="F35" s="77">
        <v>-236675</v>
      </c>
      <c r="G35" s="77">
        <v>0</v>
      </c>
      <c r="H35" s="77">
        <v>16941</v>
      </c>
      <c r="I35" s="77">
        <v>0</v>
      </c>
      <c r="J35" s="78">
        <v>-253616</v>
      </c>
    </row>
    <row r="36" spans="1:10">
      <c r="A36" s="74" t="s">
        <v>516</v>
      </c>
      <c r="D36" s="76" t="s">
        <v>517</v>
      </c>
      <c r="E36" s="77">
        <v>49895309</v>
      </c>
      <c r="F36" s="77">
        <v>153339366</v>
      </c>
      <c r="G36" s="77">
        <v>25609379</v>
      </c>
      <c r="H36" s="77">
        <v>67705958</v>
      </c>
      <c r="I36" s="77">
        <v>24285930</v>
      </c>
      <c r="J36" s="78">
        <v>85633408</v>
      </c>
    </row>
    <row r="37" spans="1:10">
      <c r="A37" s="74" t="s">
        <v>516</v>
      </c>
      <c r="B37" s="75" t="s">
        <v>472</v>
      </c>
      <c r="D37" s="76" t="s">
        <v>518</v>
      </c>
      <c r="E37" s="77">
        <v>49895309</v>
      </c>
      <c r="F37" s="77">
        <v>153339366</v>
      </c>
      <c r="G37" s="77">
        <v>25609379</v>
      </c>
      <c r="H37" s="77">
        <v>67705958</v>
      </c>
      <c r="I37" s="77">
        <v>24285930</v>
      </c>
      <c r="J37" s="78">
        <v>85633408</v>
      </c>
    </row>
    <row r="38" spans="1:10">
      <c r="A38" s="74" t="s">
        <v>516</v>
      </c>
      <c r="B38" s="75" t="s">
        <v>472</v>
      </c>
      <c r="C38" s="75" t="s">
        <v>472</v>
      </c>
      <c r="D38" s="76" t="s">
        <v>519</v>
      </c>
      <c r="E38" s="77">
        <v>0</v>
      </c>
      <c r="F38" s="77">
        <v>4547051</v>
      </c>
      <c r="G38" s="77">
        <v>0</v>
      </c>
      <c r="H38" s="77">
        <v>4547051</v>
      </c>
      <c r="I38" s="77">
        <v>0</v>
      </c>
      <c r="J38" s="78">
        <v>0</v>
      </c>
    </row>
    <row r="39" spans="1:10">
      <c r="A39" s="74" t="s">
        <v>516</v>
      </c>
      <c r="B39" s="75" t="s">
        <v>472</v>
      </c>
      <c r="C39" s="75" t="s">
        <v>474</v>
      </c>
      <c r="D39" s="76" t="s">
        <v>520</v>
      </c>
      <c r="E39" s="77">
        <v>49895309</v>
      </c>
      <c r="F39" s="77">
        <v>148792315</v>
      </c>
      <c r="G39" s="77">
        <v>25609379</v>
      </c>
      <c r="H39" s="77">
        <v>63158907</v>
      </c>
      <c r="I39" s="77">
        <v>24285930</v>
      </c>
      <c r="J39" s="78">
        <v>85633408</v>
      </c>
    </row>
    <row r="40" spans="1:10">
      <c r="A40" s="74" t="s">
        <v>521</v>
      </c>
      <c r="D40" s="76" t="s">
        <v>522</v>
      </c>
      <c r="E40" s="77">
        <v>0</v>
      </c>
      <c r="F40" s="77">
        <v>40000</v>
      </c>
      <c r="G40" s="77">
        <v>0</v>
      </c>
      <c r="H40" s="77">
        <v>40000</v>
      </c>
      <c r="I40" s="77">
        <v>0</v>
      </c>
      <c r="J40" s="78">
        <v>0</v>
      </c>
    </row>
    <row r="41" spans="1:10">
      <c r="A41" s="74" t="s">
        <v>521</v>
      </c>
      <c r="B41" s="75" t="s">
        <v>472</v>
      </c>
      <c r="D41" s="76" t="s">
        <v>523</v>
      </c>
      <c r="E41" s="77">
        <v>0</v>
      </c>
      <c r="F41" s="77">
        <v>40000</v>
      </c>
      <c r="G41" s="77">
        <v>0</v>
      </c>
      <c r="H41" s="77">
        <v>40000</v>
      </c>
      <c r="I41" s="77">
        <v>0</v>
      </c>
      <c r="J41" s="78">
        <v>0</v>
      </c>
    </row>
    <row r="42" spans="1:10">
      <c r="A42" s="74" t="s">
        <v>521</v>
      </c>
      <c r="B42" s="75" t="s">
        <v>472</v>
      </c>
      <c r="C42" s="75" t="s">
        <v>472</v>
      </c>
      <c r="D42" s="76" t="s">
        <v>524</v>
      </c>
      <c r="E42" s="77">
        <v>0</v>
      </c>
      <c r="F42" s="77">
        <v>40000</v>
      </c>
      <c r="G42" s="77">
        <v>0</v>
      </c>
      <c r="H42" s="77">
        <v>40000</v>
      </c>
      <c r="I42" s="77">
        <v>0</v>
      </c>
      <c r="J42" s="78">
        <v>0</v>
      </c>
    </row>
    <row r="43" spans="1:10">
      <c r="A43" s="74" t="s">
        <v>525</v>
      </c>
      <c r="D43" s="76" t="s">
        <v>526</v>
      </c>
      <c r="E43" s="77">
        <v>1334821</v>
      </c>
      <c r="F43" s="77">
        <v>8830362</v>
      </c>
      <c r="G43" s="77">
        <v>1334821</v>
      </c>
      <c r="H43" s="77">
        <v>8830362</v>
      </c>
      <c r="I43" s="77">
        <v>0</v>
      </c>
      <c r="J43" s="78">
        <v>0</v>
      </c>
    </row>
    <row r="44" spans="1:10">
      <c r="A44" s="74" t="s">
        <v>525</v>
      </c>
      <c r="B44" s="75" t="s">
        <v>472</v>
      </c>
      <c r="D44" s="76" t="s">
        <v>527</v>
      </c>
      <c r="E44" s="77">
        <v>0</v>
      </c>
      <c r="F44" s="77">
        <v>1323000</v>
      </c>
      <c r="G44" s="77">
        <v>0</v>
      </c>
      <c r="H44" s="77">
        <v>1323000</v>
      </c>
      <c r="I44" s="77">
        <v>0</v>
      </c>
      <c r="J44" s="78">
        <v>0</v>
      </c>
    </row>
    <row r="45" spans="1:10">
      <c r="A45" s="74" t="s">
        <v>525</v>
      </c>
      <c r="B45" s="75" t="s">
        <v>472</v>
      </c>
      <c r="C45" s="75" t="s">
        <v>472</v>
      </c>
      <c r="D45" s="76" t="s">
        <v>528</v>
      </c>
      <c r="E45" s="77">
        <v>0</v>
      </c>
      <c r="F45" s="77">
        <v>1323000</v>
      </c>
      <c r="G45" s="77">
        <v>0</v>
      </c>
      <c r="H45" s="77">
        <v>1323000</v>
      </c>
      <c r="I45" s="77">
        <v>0</v>
      </c>
      <c r="J45" s="78">
        <v>0</v>
      </c>
    </row>
    <row r="46" spans="1:10">
      <c r="A46" s="74" t="s">
        <v>525</v>
      </c>
      <c r="B46" s="75" t="s">
        <v>474</v>
      </c>
      <c r="D46" s="76" t="s">
        <v>529</v>
      </c>
      <c r="E46" s="77">
        <v>1334821</v>
      </c>
      <c r="F46" s="77">
        <v>7507362</v>
      </c>
      <c r="G46" s="77">
        <v>1334821</v>
      </c>
      <c r="H46" s="77">
        <v>7507362</v>
      </c>
      <c r="I46" s="77">
        <v>0</v>
      </c>
      <c r="J46" s="78">
        <v>0</v>
      </c>
    </row>
    <row r="47" spans="1:10">
      <c r="A47" s="74" t="s">
        <v>525</v>
      </c>
      <c r="B47" s="75" t="s">
        <v>474</v>
      </c>
      <c r="C47" s="75" t="s">
        <v>472</v>
      </c>
      <c r="D47" s="76" t="s">
        <v>530</v>
      </c>
      <c r="E47" s="77">
        <v>165891</v>
      </c>
      <c r="F47" s="77">
        <v>459779</v>
      </c>
      <c r="G47" s="77">
        <v>165891</v>
      </c>
      <c r="H47" s="77">
        <v>459779</v>
      </c>
      <c r="I47" s="77">
        <v>0</v>
      </c>
      <c r="J47" s="78">
        <v>0</v>
      </c>
    </row>
    <row r="48" spans="1:10">
      <c r="A48" s="74" t="s">
        <v>525</v>
      </c>
      <c r="B48" s="75" t="s">
        <v>474</v>
      </c>
      <c r="C48" s="75" t="s">
        <v>493</v>
      </c>
      <c r="D48" s="76" t="s">
        <v>531</v>
      </c>
      <c r="E48" s="77">
        <v>1167930</v>
      </c>
      <c r="F48" s="77">
        <v>3822651</v>
      </c>
      <c r="G48" s="77">
        <v>1167930</v>
      </c>
      <c r="H48" s="77">
        <v>3822651</v>
      </c>
      <c r="I48" s="77">
        <v>0</v>
      </c>
      <c r="J48" s="78">
        <v>0</v>
      </c>
    </row>
    <row r="49" spans="1:10">
      <c r="A49" s="74" t="s">
        <v>525</v>
      </c>
      <c r="B49" s="75" t="s">
        <v>474</v>
      </c>
      <c r="C49" s="75" t="s">
        <v>521</v>
      </c>
      <c r="D49" s="76" t="s">
        <v>532</v>
      </c>
      <c r="E49" s="77">
        <v>1000</v>
      </c>
      <c r="F49" s="77">
        <v>3224932</v>
      </c>
      <c r="G49" s="77">
        <v>1000</v>
      </c>
      <c r="H49" s="77">
        <v>3224932</v>
      </c>
      <c r="I49" s="77">
        <v>0</v>
      </c>
      <c r="J49" s="78">
        <v>0</v>
      </c>
    </row>
    <row r="50" spans="1:10">
      <c r="D50" s="76" t="s">
        <v>533</v>
      </c>
      <c r="E50" s="77">
        <v>0</v>
      </c>
      <c r="F50" s="77">
        <v>0</v>
      </c>
      <c r="G50" s="77">
        <v>0</v>
      </c>
      <c r="H50" s="77">
        <v>0</v>
      </c>
      <c r="I50" s="77">
        <v>0</v>
      </c>
      <c r="J50" s="78">
        <v>0</v>
      </c>
    </row>
    <row r="51" spans="1:10">
      <c r="D51" s="76" t="s">
        <v>534</v>
      </c>
      <c r="E51" s="77">
        <v>65146534</v>
      </c>
      <c r="F51" s="77">
        <v>344697075</v>
      </c>
    </row>
    <row r="53" spans="1:10">
      <c r="B53" s="83"/>
      <c r="C53" s="83"/>
      <c r="D53" s="76" t="s">
        <v>470</v>
      </c>
      <c r="E53" s="77">
        <v>82270307</v>
      </c>
      <c r="F53" s="77">
        <v>347188955</v>
      </c>
      <c r="G53" s="77">
        <v>41105802</v>
      </c>
      <c r="H53" s="77">
        <v>192721178</v>
      </c>
      <c r="I53" s="77">
        <v>41164505</v>
      </c>
      <c r="J53" s="78">
        <v>154467777</v>
      </c>
    </row>
    <row r="54" spans="1:10">
      <c r="D54" s="76" t="s">
        <v>471</v>
      </c>
      <c r="E54" s="77">
        <v>15686025</v>
      </c>
      <c r="F54" s="77">
        <v>151106073</v>
      </c>
      <c r="G54" s="77">
        <v>15890975</v>
      </c>
      <c r="H54" s="77">
        <v>150178084</v>
      </c>
      <c r="I54" s="77">
        <v>-204950</v>
      </c>
      <c r="J54" s="78">
        <v>927989</v>
      </c>
    </row>
    <row r="55" spans="1:10">
      <c r="A55" s="74" t="s">
        <v>472</v>
      </c>
      <c r="D55" s="76" t="s">
        <v>535</v>
      </c>
      <c r="E55" s="77">
        <v>5695536</v>
      </c>
      <c r="F55" s="77">
        <v>76684037</v>
      </c>
      <c r="G55" s="77">
        <v>5695536</v>
      </c>
      <c r="H55" s="77">
        <v>76214048</v>
      </c>
      <c r="I55" s="77">
        <v>0</v>
      </c>
      <c r="J55" s="78">
        <v>469989</v>
      </c>
    </row>
    <row r="56" spans="1:10">
      <c r="A56" s="74" t="s">
        <v>472</v>
      </c>
      <c r="B56" s="75" t="s">
        <v>536</v>
      </c>
      <c r="D56" s="76" t="s">
        <v>537</v>
      </c>
      <c r="E56" s="77">
        <v>1684234</v>
      </c>
      <c r="F56" s="77">
        <v>14342918</v>
      </c>
      <c r="G56" s="77">
        <v>1684234</v>
      </c>
      <c r="H56" s="77">
        <v>14342918</v>
      </c>
      <c r="I56" s="77">
        <v>0</v>
      </c>
      <c r="J56" s="78">
        <v>0</v>
      </c>
    </row>
    <row r="57" spans="1:10">
      <c r="A57" s="74" t="s">
        <v>472</v>
      </c>
      <c r="B57" s="75" t="s">
        <v>536</v>
      </c>
      <c r="C57" s="75" t="s">
        <v>472</v>
      </c>
      <c r="D57" s="76" t="s">
        <v>538</v>
      </c>
      <c r="E57" s="77">
        <v>1301817</v>
      </c>
      <c r="F57" s="77">
        <v>11533553</v>
      </c>
      <c r="G57" s="77">
        <v>1301817</v>
      </c>
      <c r="H57" s="77">
        <v>11533553</v>
      </c>
      <c r="I57" s="77">
        <v>0</v>
      </c>
      <c r="J57" s="78">
        <v>0</v>
      </c>
    </row>
    <row r="58" spans="1:10">
      <c r="A58" s="74" t="s">
        <v>472</v>
      </c>
      <c r="B58" s="75" t="s">
        <v>536</v>
      </c>
      <c r="C58" s="75" t="s">
        <v>474</v>
      </c>
      <c r="D58" s="76" t="s">
        <v>539</v>
      </c>
      <c r="E58" s="77">
        <v>71493</v>
      </c>
      <c r="F58" s="77">
        <v>520032</v>
      </c>
      <c r="G58" s="77">
        <v>71493</v>
      </c>
      <c r="H58" s="77">
        <v>520032</v>
      </c>
      <c r="I58" s="77">
        <v>0</v>
      </c>
      <c r="J58" s="78">
        <v>0</v>
      </c>
    </row>
    <row r="59" spans="1:10">
      <c r="A59" s="74" t="s">
        <v>472</v>
      </c>
      <c r="B59" s="75" t="s">
        <v>536</v>
      </c>
      <c r="C59" s="75" t="s">
        <v>495</v>
      </c>
      <c r="D59" s="76" t="s">
        <v>540</v>
      </c>
      <c r="E59" s="77">
        <v>48341</v>
      </c>
      <c r="F59" s="77">
        <v>853760</v>
      </c>
      <c r="G59" s="77">
        <v>48341</v>
      </c>
      <c r="H59" s="77">
        <v>853760</v>
      </c>
      <c r="I59" s="77">
        <v>0</v>
      </c>
      <c r="J59" s="78">
        <v>0</v>
      </c>
    </row>
    <row r="60" spans="1:10">
      <c r="A60" s="74" t="s">
        <v>472</v>
      </c>
      <c r="B60" s="75" t="s">
        <v>536</v>
      </c>
      <c r="C60" s="75" t="s">
        <v>498</v>
      </c>
      <c r="D60" s="76" t="s">
        <v>541</v>
      </c>
      <c r="E60" s="77">
        <v>262583</v>
      </c>
      <c r="F60" s="77">
        <v>1435573</v>
      </c>
      <c r="G60" s="77">
        <v>262583</v>
      </c>
      <c r="H60" s="77">
        <v>1435573</v>
      </c>
      <c r="I60" s="77">
        <v>0</v>
      </c>
      <c r="J60" s="78">
        <v>0</v>
      </c>
    </row>
    <row r="61" spans="1:10">
      <c r="A61" s="74" t="s">
        <v>472</v>
      </c>
      <c r="B61" s="75" t="s">
        <v>542</v>
      </c>
      <c r="D61" s="76" t="s">
        <v>543</v>
      </c>
      <c r="E61" s="77">
        <v>-2555012</v>
      </c>
      <c r="F61" s="77">
        <v>19175935</v>
      </c>
      <c r="G61" s="77">
        <v>-2555012</v>
      </c>
      <c r="H61" s="77">
        <v>19175935</v>
      </c>
      <c r="I61" s="77">
        <v>0</v>
      </c>
      <c r="J61" s="78">
        <v>0</v>
      </c>
    </row>
    <row r="62" spans="1:10">
      <c r="A62" s="74" t="s">
        <v>472</v>
      </c>
      <c r="B62" s="75" t="s">
        <v>542</v>
      </c>
      <c r="C62" s="75" t="s">
        <v>472</v>
      </c>
      <c r="D62" s="76" t="s">
        <v>538</v>
      </c>
      <c r="E62" s="77">
        <v>-1775298</v>
      </c>
      <c r="F62" s="77">
        <v>6608528</v>
      </c>
      <c r="G62" s="77">
        <v>-1775298</v>
      </c>
      <c r="H62" s="77">
        <v>6608528</v>
      </c>
      <c r="I62" s="77">
        <v>0</v>
      </c>
      <c r="J62" s="78">
        <v>0</v>
      </c>
    </row>
    <row r="63" spans="1:10">
      <c r="A63" s="74" t="s">
        <v>472</v>
      </c>
      <c r="B63" s="75" t="s">
        <v>542</v>
      </c>
      <c r="C63" s="75" t="s">
        <v>474</v>
      </c>
      <c r="D63" s="76" t="s">
        <v>544</v>
      </c>
      <c r="E63" s="77">
        <v>-779714</v>
      </c>
      <c r="F63" s="77">
        <v>12567407</v>
      </c>
      <c r="G63" s="77">
        <v>-779714</v>
      </c>
      <c r="H63" s="77">
        <v>12567407</v>
      </c>
      <c r="I63" s="77">
        <v>0</v>
      </c>
      <c r="J63" s="78">
        <v>0</v>
      </c>
    </row>
    <row r="64" spans="1:10">
      <c r="A64" s="74" t="s">
        <v>472</v>
      </c>
      <c r="B64" s="75" t="s">
        <v>545</v>
      </c>
      <c r="D64" s="76" t="s">
        <v>546</v>
      </c>
      <c r="E64" s="77">
        <v>6275933</v>
      </c>
      <c r="F64" s="77">
        <v>39276072</v>
      </c>
      <c r="G64" s="77">
        <v>6275933</v>
      </c>
      <c r="H64" s="77">
        <v>38806083</v>
      </c>
      <c r="I64" s="77">
        <v>0</v>
      </c>
      <c r="J64" s="78">
        <v>469989</v>
      </c>
    </row>
    <row r="65" spans="1:10">
      <c r="A65" s="74" t="s">
        <v>472</v>
      </c>
      <c r="B65" s="75" t="s">
        <v>545</v>
      </c>
      <c r="C65" s="75" t="s">
        <v>474</v>
      </c>
      <c r="D65" s="76" t="s">
        <v>547</v>
      </c>
      <c r="E65" s="77">
        <v>2921171</v>
      </c>
      <c r="F65" s="77">
        <v>24218759</v>
      </c>
      <c r="G65" s="77">
        <v>2921171</v>
      </c>
      <c r="H65" s="77">
        <v>24218759</v>
      </c>
      <c r="I65" s="77">
        <v>0</v>
      </c>
      <c r="J65" s="78">
        <v>0</v>
      </c>
    </row>
    <row r="66" spans="1:10">
      <c r="A66" s="74" t="s">
        <v>472</v>
      </c>
      <c r="B66" s="75" t="s">
        <v>545</v>
      </c>
      <c r="C66" s="75" t="s">
        <v>495</v>
      </c>
      <c r="D66" s="76" t="s">
        <v>548</v>
      </c>
      <c r="E66" s="77">
        <v>13424</v>
      </c>
      <c r="F66" s="77">
        <v>72409</v>
      </c>
      <c r="G66" s="77">
        <v>13424</v>
      </c>
      <c r="H66" s="77">
        <v>72409</v>
      </c>
      <c r="I66" s="77">
        <v>0</v>
      </c>
      <c r="J66" s="78">
        <v>0</v>
      </c>
    </row>
    <row r="67" spans="1:10">
      <c r="A67" s="74" t="s">
        <v>472</v>
      </c>
      <c r="B67" s="75" t="s">
        <v>545</v>
      </c>
      <c r="C67" s="75" t="s">
        <v>493</v>
      </c>
      <c r="D67" s="76" t="s">
        <v>549</v>
      </c>
      <c r="E67" s="77">
        <v>6334</v>
      </c>
      <c r="F67" s="77">
        <v>46668</v>
      </c>
      <c r="G67" s="77">
        <v>6334</v>
      </c>
      <c r="H67" s="77">
        <v>46668</v>
      </c>
      <c r="I67" s="77">
        <v>0</v>
      </c>
      <c r="J67" s="78">
        <v>0</v>
      </c>
    </row>
    <row r="68" spans="1:10">
      <c r="A68" s="74" t="s">
        <v>472</v>
      </c>
      <c r="B68" s="75" t="s">
        <v>545</v>
      </c>
      <c r="C68" s="75" t="s">
        <v>498</v>
      </c>
      <c r="D68" s="76" t="s">
        <v>550</v>
      </c>
      <c r="E68" s="77">
        <v>3114874</v>
      </c>
      <c r="F68" s="77">
        <v>11627794</v>
      </c>
      <c r="G68" s="77">
        <v>3114874</v>
      </c>
      <c r="H68" s="77">
        <v>11157805</v>
      </c>
      <c r="I68" s="77">
        <v>0</v>
      </c>
      <c r="J68" s="78">
        <v>469989</v>
      </c>
    </row>
    <row r="69" spans="1:10">
      <c r="A69" s="74" t="s">
        <v>472</v>
      </c>
      <c r="B69" s="75" t="s">
        <v>545</v>
      </c>
      <c r="C69" s="75" t="s">
        <v>504</v>
      </c>
      <c r="D69" s="76" t="s">
        <v>551</v>
      </c>
      <c r="E69" s="77">
        <v>220130</v>
      </c>
      <c r="F69" s="77">
        <v>3310442</v>
      </c>
      <c r="G69" s="77">
        <v>220130</v>
      </c>
      <c r="H69" s="77">
        <v>3310442</v>
      </c>
      <c r="I69" s="77">
        <v>0</v>
      </c>
      <c r="J69" s="78">
        <v>0</v>
      </c>
    </row>
    <row r="70" spans="1:10">
      <c r="A70" s="74" t="s">
        <v>472</v>
      </c>
      <c r="B70" s="75" t="s">
        <v>552</v>
      </c>
      <c r="D70" s="76" t="s">
        <v>553</v>
      </c>
      <c r="E70" s="77">
        <v>290381</v>
      </c>
      <c r="F70" s="77">
        <v>3889112</v>
      </c>
      <c r="G70" s="77">
        <v>290381</v>
      </c>
      <c r="H70" s="77">
        <v>3889112</v>
      </c>
      <c r="I70" s="77">
        <v>0</v>
      </c>
      <c r="J70" s="78">
        <v>0</v>
      </c>
    </row>
    <row r="71" spans="1:10">
      <c r="A71" s="74" t="s">
        <v>472</v>
      </c>
      <c r="B71" s="75" t="s">
        <v>552</v>
      </c>
      <c r="C71" s="75" t="s">
        <v>474</v>
      </c>
      <c r="D71" s="76" t="s">
        <v>554</v>
      </c>
      <c r="E71" s="77">
        <v>290381</v>
      </c>
      <c r="F71" s="77">
        <v>3889112</v>
      </c>
      <c r="G71" s="77">
        <v>290381</v>
      </c>
      <c r="H71" s="77">
        <v>3889112</v>
      </c>
      <c r="I71" s="77">
        <v>0</v>
      </c>
      <c r="J71" s="78">
        <v>0</v>
      </c>
    </row>
    <row r="72" spans="1:10">
      <c r="A72" s="74" t="s">
        <v>474</v>
      </c>
      <c r="D72" s="76" t="s">
        <v>555</v>
      </c>
      <c r="E72" s="77">
        <v>1360369</v>
      </c>
      <c r="F72" s="77">
        <v>12236631</v>
      </c>
      <c r="G72" s="77">
        <v>1360369</v>
      </c>
      <c r="H72" s="77">
        <v>12236631</v>
      </c>
      <c r="I72" s="77">
        <v>0</v>
      </c>
      <c r="J72" s="78">
        <v>0</v>
      </c>
    </row>
    <row r="73" spans="1:10">
      <c r="A73" s="74" t="s">
        <v>474</v>
      </c>
      <c r="B73" s="75" t="s">
        <v>556</v>
      </c>
      <c r="D73" s="76" t="s">
        <v>557</v>
      </c>
      <c r="E73" s="77">
        <v>800820</v>
      </c>
      <c r="F73" s="77">
        <v>8943072</v>
      </c>
      <c r="G73" s="77">
        <v>800820</v>
      </c>
      <c r="H73" s="77">
        <v>8943072</v>
      </c>
      <c r="I73" s="77">
        <v>0</v>
      </c>
      <c r="J73" s="78">
        <v>0</v>
      </c>
    </row>
    <row r="74" spans="1:10">
      <c r="A74" s="74" t="s">
        <v>474</v>
      </c>
      <c r="B74" s="75" t="s">
        <v>556</v>
      </c>
      <c r="C74" s="75" t="s">
        <v>472</v>
      </c>
      <c r="D74" s="76" t="s">
        <v>538</v>
      </c>
      <c r="E74" s="77">
        <v>469089</v>
      </c>
      <c r="F74" s="77">
        <v>5336730</v>
      </c>
      <c r="G74" s="77">
        <v>469089</v>
      </c>
      <c r="H74" s="77">
        <v>5336730</v>
      </c>
      <c r="I74" s="77">
        <v>0</v>
      </c>
      <c r="J74" s="78">
        <v>0</v>
      </c>
    </row>
    <row r="75" spans="1:10">
      <c r="A75" s="74" t="s">
        <v>474</v>
      </c>
      <c r="B75" s="75" t="s">
        <v>556</v>
      </c>
      <c r="C75" s="75" t="s">
        <v>474</v>
      </c>
      <c r="D75" s="76" t="s">
        <v>558</v>
      </c>
      <c r="E75" s="77">
        <v>534</v>
      </c>
      <c r="F75" s="77">
        <v>187417</v>
      </c>
      <c r="G75" s="77">
        <v>534</v>
      </c>
      <c r="H75" s="77">
        <v>187417</v>
      </c>
      <c r="I75" s="77">
        <v>0</v>
      </c>
      <c r="J75" s="78">
        <v>0</v>
      </c>
    </row>
    <row r="76" spans="1:10">
      <c r="A76" s="74" t="s">
        <v>474</v>
      </c>
      <c r="B76" s="75" t="s">
        <v>556</v>
      </c>
      <c r="C76" s="75" t="s">
        <v>495</v>
      </c>
      <c r="D76" s="76" t="s">
        <v>559</v>
      </c>
      <c r="E76" s="77">
        <v>331197</v>
      </c>
      <c r="F76" s="77">
        <v>3418925</v>
      </c>
      <c r="G76" s="77">
        <v>331197</v>
      </c>
      <c r="H76" s="77">
        <v>3418925</v>
      </c>
      <c r="I76" s="77">
        <v>0</v>
      </c>
      <c r="J76" s="78">
        <v>0</v>
      </c>
    </row>
    <row r="77" spans="1:10">
      <c r="A77" s="74" t="s">
        <v>474</v>
      </c>
      <c r="B77" s="75" t="s">
        <v>560</v>
      </c>
      <c r="D77" s="76" t="s">
        <v>561</v>
      </c>
      <c r="E77" s="77">
        <v>559549</v>
      </c>
      <c r="F77" s="77">
        <v>3293559</v>
      </c>
      <c r="G77" s="77">
        <v>559549</v>
      </c>
      <c r="H77" s="77">
        <v>3293559</v>
      </c>
      <c r="I77" s="77">
        <v>0</v>
      </c>
      <c r="J77" s="78">
        <v>0</v>
      </c>
    </row>
    <row r="78" spans="1:10">
      <c r="A78" s="74" t="s">
        <v>474</v>
      </c>
      <c r="B78" s="75" t="s">
        <v>560</v>
      </c>
      <c r="C78" s="75" t="s">
        <v>474</v>
      </c>
      <c r="D78" s="76" t="s">
        <v>562</v>
      </c>
      <c r="E78" s="77">
        <v>430350</v>
      </c>
      <c r="F78" s="77">
        <v>1817506</v>
      </c>
      <c r="G78" s="77">
        <v>430350</v>
      </c>
      <c r="H78" s="77">
        <v>1817506</v>
      </c>
      <c r="I78" s="77">
        <v>0</v>
      </c>
      <c r="J78" s="78">
        <v>0</v>
      </c>
    </row>
    <row r="79" spans="1:10">
      <c r="A79" s="74" t="s">
        <v>474</v>
      </c>
      <c r="B79" s="75" t="s">
        <v>560</v>
      </c>
      <c r="C79" s="75" t="s">
        <v>495</v>
      </c>
      <c r="D79" s="76" t="s">
        <v>563</v>
      </c>
      <c r="E79" s="77">
        <v>129199</v>
      </c>
      <c r="F79" s="77">
        <v>1476053</v>
      </c>
      <c r="G79" s="77">
        <v>129199</v>
      </c>
      <c r="H79" s="77">
        <v>1476053</v>
      </c>
      <c r="I79" s="77">
        <v>0</v>
      </c>
      <c r="J79" s="78">
        <v>0</v>
      </c>
    </row>
    <row r="80" spans="1:10">
      <c r="A80" s="74" t="s">
        <v>495</v>
      </c>
      <c r="D80" s="76" t="s">
        <v>564</v>
      </c>
      <c r="E80" s="77">
        <v>4816685</v>
      </c>
      <c r="F80" s="77">
        <v>24435015</v>
      </c>
      <c r="G80" s="77">
        <v>5021635</v>
      </c>
      <c r="H80" s="77">
        <v>23995015</v>
      </c>
      <c r="I80" s="77">
        <v>-204950</v>
      </c>
      <c r="J80" s="78">
        <v>440000</v>
      </c>
    </row>
    <row r="81" spans="1:10">
      <c r="A81" s="74" t="s">
        <v>495</v>
      </c>
      <c r="B81" s="75" t="s">
        <v>565</v>
      </c>
      <c r="D81" s="76" t="s">
        <v>566</v>
      </c>
      <c r="E81" s="77">
        <v>3507480</v>
      </c>
      <c r="F81" s="77">
        <v>9728468</v>
      </c>
      <c r="G81" s="77">
        <v>3507480</v>
      </c>
      <c r="H81" s="77">
        <v>9728468</v>
      </c>
      <c r="I81" s="77">
        <v>0</v>
      </c>
      <c r="J81" s="78">
        <v>0</v>
      </c>
    </row>
    <row r="82" spans="1:10">
      <c r="A82" s="74" t="s">
        <v>495</v>
      </c>
      <c r="B82" s="75" t="s">
        <v>565</v>
      </c>
      <c r="C82" s="75" t="s">
        <v>474</v>
      </c>
      <c r="D82" s="76" t="s">
        <v>567</v>
      </c>
      <c r="E82" s="77">
        <v>3462391</v>
      </c>
      <c r="F82" s="77">
        <v>9680575</v>
      </c>
      <c r="G82" s="77">
        <v>3462391</v>
      </c>
      <c r="H82" s="77">
        <v>9680575</v>
      </c>
      <c r="I82" s="77">
        <v>0</v>
      </c>
      <c r="J82" s="78">
        <v>0</v>
      </c>
    </row>
    <row r="83" spans="1:10">
      <c r="A83" s="74" t="s">
        <v>495</v>
      </c>
      <c r="B83" s="75" t="s">
        <v>565</v>
      </c>
      <c r="C83" s="75" t="s">
        <v>495</v>
      </c>
      <c r="D83" s="76" t="s">
        <v>568</v>
      </c>
      <c r="E83" s="77">
        <v>45089</v>
      </c>
      <c r="F83" s="77">
        <v>47893</v>
      </c>
      <c r="G83" s="77">
        <v>45089</v>
      </c>
      <c r="H83" s="77">
        <v>47893</v>
      </c>
      <c r="I83" s="77">
        <v>0</v>
      </c>
      <c r="J83" s="78">
        <v>0</v>
      </c>
    </row>
    <row r="84" spans="1:10">
      <c r="A84" s="74" t="s">
        <v>495</v>
      </c>
      <c r="B84" s="75" t="s">
        <v>569</v>
      </c>
      <c r="D84" s="76" t="s">
        <v>570</v>
      </c>
      <c r="E84" s="77">
        <v>200000</v>
      </c>
      <c r="F84" s="77">
        <v>205521</v>
      </c>
      <c r="G84" s="77">
        <v>200000</v>
      </c>
      <c r="H84" s="77">
        <v>205521</v>
      </c>
      <c r="I84" s="77">
        <v>0</v>
      </c>
      <c r="J84" s="78">
        <v>0</v>
      </c>
    </row>
    <row r="85" spans="1:10">
      <c r="A85" s="74" t="s">
        <v>495</v>
      </c>
      <c r="B85" s="75" t="s">
        <v>569</v>
      </c>
      <c r="C85" s="75" t="s">
        <v>474</v>
      </c>
      <c r="D85" s="76" t="s">
        <v>571</v>
      </c>
      <c r="E85" s="77">
        <v>200000</v>
      </c>
      <c r="F85" s="77">
        <v>205521</v>
      </c>
      <c r="G85" s="77">
        <v>200000</v>
      </c>
      <c r="H85" s="77">
        <v>205521</v>
      </c>
      <c r="I85" s="77">
        <v>0</v>
      </c>
      <c r="J85" s="78">
        <v>0</v>
      </c>
    </row>
    <row r="86" spans="1:10">
      <c r="A86" s="74" t="s">
        <v>495</v>
      </c>
      <c r="B86" s="75" t="s">
        <v>572</v>
      </c>
      <c r="D86" s="76" t="s">
        <v>573</v>
      </c>
      <c r="E86" s="77">
        <v>-450612</v>
      </c>
      <c r="F86" s="77">
        <v>1299353</v>
      </c>
      <c r="G86" s="77">
        <v>-245662</v>
      </c>
      <c r="H86" s="77">
        <v>1299353</v>
      </c>
      <c r="I86" s="77">
        <v>-204950</v>
      </c>
      <c r="J86" s="78">
        <v>0</v>
      </c>
    </row>
    <row r="87" spans="1:10">
      <c r="A87" s="74" t="s">
        <v>495</v>
      </c>
      <c r="B87" s="75" t="s">
        <v>572</v>
      </c>
      <c r="C87" s="75" t="s">
        <v>474</v>
      </c>
      <c r="D87" s="76" t="s">
        <v>574</v>
      </c>
      <c r="E87" s="77">
        <v>-450612</v>
      </c>
      <c r="F87" s="77">
        <v>1299353</v>
      </c>
      <c r="G87" s="77">
        <v>-245662</v>
      </c>
      <c r="H87" s="77">
        <v>1299353</v>
      </c>
      <c r="I87" s="77">
        <v>-204950</v>
      </c>
      <c r="J87" s="78">
        <v>0</v>
      </c>
    </row>
    <row r="88" spans="1:10">
      <c r="A88" s="74" t="s">
        <v>495</v>
      </c>
      <c r="B88" s="75" t="s">
        <v>575</v>
      </c>
      <c r="D88" s="76" t="s">
        <v>576</v>
      </c>
      <c r="E88" s="77">
        <v>1559817</v>
      </c>
      <c r="F88" s="77">
        <v>13201673</v>
      </c>
      <c r="G88" s="77">
        <v>1559817</v>
      </c>
      <c r="H88" s="77">
        <v>12761673</v>
      </c>
      <c r="I88" s="77">
        <v>0</v>
      </c>
      <c r="J88" s="78">
        <v>440000</v>
      </c>
    </row>
    <row r="89" spans="1:10">
      <c r="A89" s="74" t="s">
        <v>495</v>
      </c>
      <c r="B89" s="75" t="s">
        <v>575</v>
      </c>
      <c r="C89" s="75" t="s">
        <v>474</v>
      </c>
      <c r="D89" s="76" t="s">
        <v>577</v>
      </c>
      <c r="E89" s="77">
        <v>410857</v>
      </c>
      <c r="F89" s="77">
        <v>6434828</v>
      </c>
      <c r="G89" s="77">
        <v>410857</v>
      </c>
      <c r="H89" s="77">
        <v>5994828</v>
      </c>
      <c r="I89" s="77">
        <v>0</v>
      </c>
      <c r="J89" s="78">
        <v>440000</v>
      </c>
    </row>
    <row r="90" spans="1:10">
      <c r="A90" s="74" t="s">
        <v>495</v>
      </c>
      <c r="B90" s="75" t="s">
        <v>575</v>
      </c>
      <c r="C90" s="75" t="s">
        <v>493</v>
      </c>
      <c r="D90" s="76" t="s">
        <v>578</v>
      </c>
      <c r="E90" s="77">
        <v>60168</v>
      </c>
      <c r="F90" s="77">
        <v>632070</v>
      </c>
      <c r="G90" s="77">
        <v>60168</v>
      </c>
      <c r="H90" s="77">
        <v>632070</v>
      </c>
      <c r="I90" s="77">
        <v>0</v>
      </c>
      <c r="J90" s="78">
        <v>0</v>
      </c>
    </row>
    <row r="91" spans="1:10">
      <c r="A91" s="74" t="s">
        <v>495</v>
      </c>
      <c r="B91" s="75" t="s">
        <v>575</v>
      </c>
      <c r="C91" s="75" t="s">
        <v>498</v>
      </c>
      <c r="D91" s="76" t="s">
        <v>579</v>
      </c>
      <c r="E91" s="77">
        <v>687724</v>
      </c>
      <c r="F91" s="77">
        <v>3533143</v>
      </c>
      <c r="G91" s="77">
        <v>687724</v>
      </c>
      <c r="H91" s="77">
        <v>3533143</v>
      </c>
      <c r="I91" s="77">
        <v>0</v>
      </c>
      <c r="J91" s="78">
        <v>0</v>
      </c>
    </row>
    <row r="92" spans="1:10">
      <c r="A92" s="74" t="s">
        <v>495</v>
      </c>
      <c r="B92" s="75" t="s">
        <v>575</v>
      </c>
      <c r="C92" s="75" t="s">
        <v>504</v>
      </c>
      <c r="D92" s="76" t="s">
        <v>580</v>
      </c>
      <c r="E92" s="77">
        <v>401068</v>
      </c>
      <c r="F92" s="77">
        <v>2601632</v>
      </c>
      <c r="G92" s="77">
        <v>401068</v>
      </c>
      <c r="H92" s="77">
        <v>2601632</v>
      </c>
      <c r="I92" s="77">
        <v>0</v>
      </c>
      <c r="J92" s="78">
        <v>0</v>
      </c>
    </row>
    <row r="93" spans="1:10">
      <c r="A93" s="74" t="s">
        <v>493</v>
      </c>
      <c r="D93" s="76" t="s">
        <v>581</v>
      </c>
      <c r="E93" s="77">
        <v>981969</v>
      </c>
      <c r="F93" s="77">
        <v>2862081</v>
      </c>
      <c r="G93" s="77">
        <v>981969</v>
      </c>
      <c r="H93" s="77">
        <v>2862081</v>
      </c>
      <c r="I93" s="77">
        <v>0</v>
      </c>
      <c r="J93" s="78">
        <v>0</v>
      </c>
    </row>
    <row r="94" spans="1:10">
      <c r="A94" s="74" t="s">
        <v>493</v>
      </c>
      <c r="B94" s="75" t="s">
        <v>582</v>
      </c>
      <c r="D94" s="76" t="s">
        <v>583</v>
      </c>
      <c r="E94" s="77">
        <v>45037</v>
      </c>
      <c r="F94" s="77">
        <v>434187</v>
      </c>
      <c r="G94" s="77">
        <v>45037</v>
      </c>
      <c r="H94" s="77">
        <v>434187</v>
      </c>
      <c r="I94" s="77">
        <v>0</v>
      </c>
      <c r="J94" s="78">
        <v>0</v>
      </c>
    </row>
    <row r="95" spans="1:10">
      <c r="A95" s="74" t="s">
        <v>493</v>
      </c>
      <c r="B95" s="75" t="s">
        <v>582</v>
      </c>
      <c r="C95" s="75" t="s">
        <v>474</v>
      </c>
      <c r="D95" s="76" t="s">
        <v>584</v>
      </c>
      <c r="E95" s="77">
        <v>45037</v>
      </c>
      <c r="F95" s="77">
        <v>434187</v>
      </c>
      <c r="G95" s="77">
        <v>45037</v>
      </c>
      <c r="H95" s="77">
        <v>434187</v>
      </c>
      <c r="I95" s="77">
        <v>0</v>
      </c>
      <c r="J95" s="78">
        <v>0</v>
      </c>
    </row>
    <row r="96" spans="1:10">
      <c r="A96" s="74" t="s">
        <v>493</v>
      </c>
      <c r="B96" s="75" t="s">
        <v>585</v>
      </c>
      <c r="D96" s="76" t="s">
        <v>586</v>
      </c>
      <c r="E96" s="77">
        <v>59131</v>
      </c>
      <c r="F96" s="77">
        <v>122017</v>
      </c>
      <c r="G96" s="77">
        <v>59131</v>
      </c>
      <c r="H96" s="77">
        <v>122017</v>
      </c>
      <c r="I96" s="77">
        <v>0</v>
      </c>
      <c r="J96" s="78">
        <v>0</v>
      </c>
    </row>
    <row r="97" spans="1:10">
      <c r="A97" s="74" t="s">
        <v>493</v>
      </c>
      <c r="B97" s="75" t="s">
        <v>585</v>
      </c>
      <c r="C97" s="75" t="s">
        <v>474</v>
      </c>
      <c r="D97" s="76" t="s">
        <v>587</v>
      </c>
      <c r="E97" s="77">
        <v>59131</v>
      </c>
      <c r="F97" s="77">
        <v>122017</v>
      </c>
      <c r="G97" s="77">
        <v>59131</v>
      </c>
      <c r="H97" s="77">
        <v>122017</v>
      </c>
      <c r="I97" s="77">
        <v>0</v>
      </c>
      <c r="J97" s="78">
        <v>0</v>
      </c>
    </row>
    <row r="98" spans="1:10">
      <c r="A98" s="74" t="s">
        <v>493</v>
      </c>
      <c r="B98" s="75" t="s">
        <v>588</v>
      </c>
      <c r="D98" s="76" t="s">
        <v>589</v>
      </c>
      <c r="E98" s="77">
        <v>877801</v>
      </c>
      <c r="F98" s="77">
        <v>2305877</v>
      </c>
      <c r="G98" s="77">
        <v>877801</v>
      </c>
      <c r="H98" s="77">
        <v>2305877</v>
      </c>
      <c r="I98" s="77">
        <v>0</v>
      </c>
      <c r="J98" s="78">
        <v>0</v>
      </c>
    </row>
    <row r="99" spans="1:10">
      <c r="A99" s="74" t="s">
        <v>493</v>
      </c>
      <c r="B99" s="75" t="s">
        <v>588</v>
      </c>
      <c r="C99" s="75" t="s">
        <v>474</v>
      </c>
      <c r="D99" s="76" t="s">
        <v>590</v>
      </c>
      <c r="E99" s="77">
        <v>877801</v>
      </c>
      <c r="F99" s="77">
        <v>2305877</v>
      </c>
      <c r="G99" s="77">
        <v>877801</v>
      </c>
      <c r="H99" s="77">
        <v>2305877</v>
      </c>
      <c r="I99" s="77">
        <v>0</v>
      </c>
      <c r="J99" s="78">
        <v>0</v>
      </c>
    </row>
    <row r="100" spans="1:10">
      <c r="A100" s="74" t="s">
        <v>498</v>
      </c>
      <c r="D100" s="76" t="s">
        <v>591</v>
      </c>
      <c r="E100" s="77">
        <v>2634251</v>
      </c>
      <c r="F100" s="77">
        <v>29108824</v>
      </c>
      <c r="G100" s="77">
        <v>2634251</v>
      </c>
      <c r="H100" s="77">
        <v>29090824</v>
      </c>
      <c r="I100" s="77">
        <v>0</v>
      </c>
      <c r="J100" s="78">
        <v>18000</v>
      </c>
    </row>
    <row r="101" spans="1:10">
      <c r="A101" s="74" t="s">
        <v>498</v>
      </c>
      <c r="B101" s="75" t="s">
        <v>592</v>
      </c>
      <c r="D101" s="76" t="s">
        <v>593</v>
      </c>
      <c r="E101" s="77">
        <v>2722251</v>
      </c>
      <c r="F101" s="77">
        <v>26108824</v>
      </c>
      <c r="G101" s="77">
        <v>2722251</v>
      </c>
      <c r="H101" s="77">
        <v>26090824</v>
      </c>
      <c r="I101" s="77">
        <v>0</v>
      </c>
      <c r="J101" s="78">
        <v>18000</v>
      </c>
    </row>
    <row r="102" spans="1:10">
      <c r="A102" s="74" t="s">
        <v>498</v>
      </c>
      <c r="B102" s="75" t="s">
        <v>592</v>
      </c>
      <c r="C102" s="75" t="s">
        <v>472</v>
      </c>
      <c r="D102" s="76" t="s">
        <v>538</v>
      </c>
      <c r="E102" s="77">
        <v>1331852</v>
      </c>
      <c r="F102" s="77">
        <v>18761973</v>
      </c>
      <c r="G102" s="77">
        <v>1331852</v>
      </c>
      <c r="H102" s="77">
        <v>18761973</v>
      </c>
      <c r="I102" s="77">
        <v>0</v>
      </c>
      <c r="J102" s="78">
        <v>0</v>
      </c>
    </row>
    <row r="103" spans="1:10">
      <c r="A103" s="74" t="s">
        <v>498</v>
      </c>
      <c r="B103" s="75" t="s">
        <v>592</v>
      </c>
      <c r="C103" s="75" t="s">
        <v>474</v>
      </c>
      <c r="D103" s="76" t="s">
        <v>594</v>
      </c>
      <c r="E103" s="77">
        <v>133456</v>
      </c>
      <c r="F103" s="77">
        <v>701427</v>
      </c>
      <c r="G103" s="77">
        <v>133456</v>
      </c>
      <c r="H103" s="77">
        <v>701427</v>
      </c>
      <c r="I103" s="77">
        <v>0</v>
      </c>
      <c r="J103" s="78">
        <v>0</v>
      </c>
    </row>
    <row r="104" spans="1:10">
      <c r="A104" s="74" t="s">
        <v>498</v>
      </c>
      <c r="B104" s="75" t="s">
        <v>592</v>
      </c>
      <c r="C104" s="75" t="s">
        <v>495</v>
      </c>
      <c r="D104" s="76" t="s">
        <v>595</v>
      </c>
      <c r="E104" s="77">
        <v>1256943</v>
      </c>
      <c r="F104" s="77">
        <v>6645424</v>
      </c>
      <c r="G104" s="77">
        <v>1256943</v>
      </c>
      <c r="H104" s="77">
        <v>6627424</v>
      </c>
      <c r="I104" s="77">
        <v>0</v>
      </c>
      <c r="J104" s="78">
        <v>18000</v>
      </c>
    </row>
    <row r="105" spans="1:10">
      <c r="A105" s="74" t="s">
        <v>498</v>
      </c>
      <c r="B105" s="75" t="s">
        <v>596</v>
      </c>
      <c r="D105" s="76" t="s">
        <v>597</v>
      </c>
      <c r="E105" s="77">
        <v>-88000</v>
      </c>
      <c r="F105" s="77">
        <v>3000000</v>
      </c>
      <c r="G105" s="77">
        <v>-88000</v>
      </c>
      <c r="H105" s="77">
        <v>3000000</v>
      </c>
      <c r="I105" s="77">
        <v>0</v>
      </c>
      <c r="J105" s="78">
        <v>0</v>
      </c>
    </row>
    <row r="106" spans="1:10">
      <c r="A106" s="74" t="s">
        <v>498</v>
      </c>
      <c r="B106" s="75" t="s">
        <v>596</v>
      </c>
      <c r="C106" s="75" t="s">
        <v>474</v>
      </c>
      <c r="D106" s="76" t="s">
        <v>598</v>
      </c>
      <c r="E106" s="77">
        <v>-88000</v>
      </c>
      <c r="F106" s="77">
        <v>3000000</v>
      </c>
      <c r="G106" s="77">
        <v>-88000</v>
      </c>
      <c r="H106" s="77">
        <v>3000000</v>
      </c>
      <c r="I106" s="77">
        <v>0</v>
      </c>
      <c r="J106" s="78">
        <v>0</v>
      </c>
    </row>
    <row r="107" spans="1:10">
      <c r="A107" s="74" t="s">
        <v>504</v>
      </c>
      <c r="D107" s="76" t="s">
        <v>599</v>
      </c>
      <c r="E107" s="77">
        <v>197215</v>
      </c>
      <c r="F107" s="77">
        <v>4776355</v>
      </c>
      <c r="G107" s="77">
        <v>197215</v>
      </c>
      <c r="H107" s="77">
        <v>4776355</v>
      </c>
      <c r="I107" s="77">
        <v>0</v>
      </c>
      <c r="J107" s="78">
        <v>0</v>
      </c>
    </row>
    <row r="108" spans="1:10">
      <c r="A108" s="74" t="s">
        <v>504</v>
      </c>
      <c r="B108" s="75" t="s">
        <v>600</v>
      </c>
      <c r="D108" s="76" t="s">
        <v>601</v>
      </c>
      <c r="E108" s="77">
        <v>197215</v>
      </c>
      <c r="F108" s="77">
        <v>4776355</v>
      </c>
      <c r="G108" s="77">
        <v>197215</v>
      </c>
      <c r="H108" s="77">
        <v>4776355</v>
      </c>
      <c r="I108" s="77">
        <v>0</v>
      </c>
      <c r="J108" s="78">
        <v>0</v>
      </c>
    </row>
    <row r="109" spans="1:10">
      <c r="A109" s="74" t="s">
        <v>504</v>
      </c>
      <c r="B109" s="75" t="s">
        <v>600</v>
      </c>
      <c r="C109" s="75" t="s">
        <v>472</v>
      </c>
      <c r="D109" s="76" t="s">
        <v>602</v>
      </c>
      <c r="E109" s="77">
        <v>197215</v>
      </c>
      <c r="F109" s="77">
        <v>4776355</v>
      </c>
      <c r="G109" s="77">
        <v>197215</v>
      </c>
      <c r="H109" s="77">
        <v>4776355</v>
      </c>
      <c r="I109" s="77">
        <v>0</v>
      </c>
      <c r="J109" s="78">
        <v>0</v>
      </c>
    </row>
    <row r="110" spans="1:10">
      <c r="A110" s="74" t="s">
        <v>506</v>
      </c>
      <c r="D110" s="76" t="s">
        <v>603</v>
      </c>
      <c r="E110" s="77">
        <v>0</v>
      </c>
      <c r="F110" s="77">
        <v>1003130</v>
      </c>
      <c r="G110" s="77">
        <v>0</v>
      </c>
      <c r="H110" s="77">
        <v>1003130</v>
      </c>
      <c r="I110" s="77">
        <v>0</v>
      </c>
      <c r="J110" s="78">
        <v>0</v>
      </c>
    </row>
    <row r="111" spans="1:10">
      <c r="A111" s="74" t="s">
        <v>506</v>
      </c>
      <c r="B111" s="75" t="s">
        <v>604</v>
      </c>
      <c r="D111" s="76" t="s">
        <v>605</v>
      </c>
      <c r="E111" s="77">
        <v>0</v>
      </c>
      <c r="F111" s="77">
        <v>1003130</v>
      </c>
      <c r="G111" s="77">
        <v>0</v>
      </c>
      <c r="H111" s="77">
        <v>1003130</v>
      </c>
      <c r="I111" s="77">
        <v>0</v>
      </c>
      <c r="J111" s="78">
        <v>0</v>
      </c>
    </row>
    <row r="112" spans="1:10">
      <c r="A112" s="74" t="s">
        <v>506</v>
      </c>
      <c r="B112" s="75" t="s">
        <v>604</v>
      </c>
      <c r="C112" s="75" t="s">
        <v>474</v>
      </c>
      <c r="D112" s="76" t="s">
        <v>606</v>
      </c>
      <c r="E112" s="77">
        <v>0</v>
      </c>
      <c r="F112" s="77">
        <v>1003130</v>
      </c>
      <c r="G112" s="77">
        <v>0</v>
      </c>
      <c r="H112" s="77">
        <v>1003130</v>
      </c>
      <c r="I112" s="77">
        <v>0</v>
      </c>
      <c r="J112" s="78">
        <v>0</v>
      </c>
    </row>
    <row r="113" spans="1:10">
      <c r="D113" s="76" t="s">
        <v>533</v>
      </c>
      <c r="E113" s="77">
        <v>66584282</v>
      </c>
      <c r="F113" s="77">
        <v>196082882</v>
      </c>
      <c r="G113" s="77">
        <v>25214827</v>
      </c>
      <c r="H113" s="77">
        <v>42543094</v>
      </c>
      <c r="I113" s="77">
        <v>41369455</v>
      </c>
      <c r="J113" s="78">
        <v>153539788</v>
      </c>
    </row>
    <row r="114" spans="1:10">
      <c r="A114" s="74" t="s">
        <v>472</v>
      </c>
      <c r="D114" s="76" t="s">
        <v>535</v>
      </c>
      <c r="E114" s="77">
        <v>20826421</v>
      </c>
      <c r="F114" s="77">
        <v>59855283</v>
      </c>
      <c r="G114" s="77">
        <v>523700</v>
      </c>
      <c r="H114" s="77">
        <v>1219207</v>
      </c>
      <c r="I114" s="77">
        <v>20302721</v>
      </c>
      <c r="J114" s="78">
        <v>58636076</v>
      </c>
    </row>
    <row r="115" spans="1:10">
      <c r="A115" s="74" t="s">
        <v>472</v>
      </c>
      <c r="B115" s="75" t="s">
        <v>536</v>
      </c>
      <c r="D115" s="76" t="s">
        <v>537</v>
      </c>
      <c r="E115" s="77">
        <v>0</v>
      </c>
      <c r="F115" s="77">
        <v>113216</v>
      </c>
      <c r="G115" s="77">
        <v>0</v>
      </c>
      <c r="H115" s="77">
        <v>113216</v>
      </c>
      <c r="I115" s="77">
        <v>0</v>
      </c>
      <c r="J115" s="78">
        <v>0</v>
      </c>
    </row>
    <row r="116" spans="1:10">
      <c r="A116" s="74" t="s">
        <v>472</v>
      </c>
      <c r="B116" s="75" t="s">
        <v>536</v>
      </c>
      <c r="C116" s="75" t="s">
        <v>607</v>
      </c>
      <c r="D116" s="76" t="s">
        <v>608</v>
      </c>
      <c r="E116" s="77">
        <v>0</v>
      </c>
      <c r="F116" s="77">
        <v>113216</v>
      </c>
      <c r="G116" s="77">
        <v>0</v>
      </c>
      <c r="H116" s="77">
        <v>113216</v>
      </c>
      <c r="I116" s="77">
        <v>0</v>
      </c>
      <c r="J116" s="78">
        <v>0</v>
      </c>
    </row>
    <row r="117" spans="1:10">
      <c r="A117" s="74" t="s">
        <v>472</v>
      </c>
      <c r="B117" s="75" t="s">
        <v>542</v>
      </c>
      <c r="D117" s="76" t="s">
        <v>543</v>
      </c>
      <c r="E117" s="77">
        <v>44898</v>
      </c>
      <c r="F117" s="77">
        <v>7637227</v>
      </c>
      <c r="G117" s="77">
        <v>44898</v>
      </c>
      <c r="H117" s="77">
        <v>287227</v>
      </c>
      <c r="I117" s="77">
        <v>0</v>
      </c>
      <c r="J117" s="78">
        <v>7350000</v>
      </c>
    </row>
    <row r="118" spans="1:10">
      <c r="A118" s="74" t="s">
        <v>472</v>
      </c>
      <c r="B118" s="75" t="s">
        <v>542</v>
      </c>
      <c r="C118" s="75" t="s">
        <v>607</v>
      </c>
      <c r="D118" s="76" t="s">
        <v>608</v>
      </c>
      <c r="E118" s="77">
        <v>44898</v>
      </c>
      <c r="F118" s="77">
        <v>7637227</v>
      </c>
      <c r="G118" s="77">
        <v>44898</v>
      </c>
      <c r="H118" s="77">
        <v>287227</v>
      </c>
      <c r="I118" s="77">
        <v>0</v>
      </c>
      <c r="J118" s="78">
        <v>7350000</v>
      </c>
    </row>
    <row r="119" spans="1:10">
      <c r="A119" s="74" t="s">
        <v>472</v>
      </c>
      <c r="B119" s="75" t="s">
        <v>545</v>
      </c>
      <c r="D119" s="76" t="s">
        <v>546</v>
      </c>
      <c r="E119" s="77">
        <v>20781523</v>
      </c>
      <c r="F119" s="77">
        <v>52104840</v>
      </c>
      <c r="G119" s="77">
        <v>478802</v>
      </c>
      <c r="H119" s="77">
        <v>818764</v>
      </c>
      <c r="I119" s="77">
        <v>20302721</v>
      </c>
      <c r="J119" s="78">
        <v>51286076</v>
      </c>
    </row>
    <row r="120" spans="1:10">
      <c r="A120" s="74" t="s">
        <v>472</v>
      </c>
      <c r="B120" s="75" t="s">
        <v>545</v>
      </c>
      <c r="C120" s="75" t="s">
        <v>607</v>
      </c>
      <c r="D120" s="76" t="s">
        <v>608</v>
      </c>
      <c r="E120" s="77">
        <v>20781523</v>
      </c>
      <c r="F120" s="77">
        <v>52104840</v>
      </c>
      <c r="G120" s="77">
        <v>478802</v>
      </c>
      <c r="H120" s="77">
        <v>818764</v>
      </c>
      <c r="I120" s="77">
        <v>20302721</v>
      </c>
      <c r="J120" s="78">
        <v>51286076</v>
      </c>
    </row>
    <row r="121" spans="1:10">
      <c r="A121" s="74" t="s">
        <v>474</v>
      </c>
      <c r="D121" s="76" t="s">
        <v>555</v>
      </c>
      <c r="E121" s="77">
        <v>3602752</v>
      </c>
      <c r="F121" s="77">
        <v>13064985</v>
      </c>
      <c r="G121" s="77">
        <v>269611</v>
      </c>
      <c r="H121" s="77">
        <v>794334</v>
      </c>
      <c r="I121" s="77">
        <v>3333141</v>
      </c>
      <c r="J121" s="78">
        <v>12270651</v>
      </c>
    </row>
    <row r="122" spans="1:10">
      <c r="A122" s="74" t="s">
        <v>474</v>
      </c>
      <c r="B122" s="75" t="s">
        <v>560</v>
      </c>
      <c r="D122" s="76" t="s">
        <v>561</v>
      </c>
      <c r="E122" s="77">
        <v>3602752</v>
      </c>
      <c r="F122" s="77">
        <v>13064985</v>
      </c>
      <c r="G122" s="77">
        <v>269611</v>
      </c>
      <c r="H122" s="77">
        <v>794334</v>
      </c>
      <c r="I122" s="77">
        <v>3333141</v>
      </c>
      <c r="J122" s="78">
        <v>12270651</v>
      </c>
    </row>
    <row r="123" spans="1:10">
      <c r="A123" s="74" t="s">
        <v>474</v>
      </c>
      <c r="B123" s="75" t="s">
        <v>560</v>
      </c>
      <c r="C123" s="75" t="s">
        <v>607</v>
      </c>
      <c r="D123" s="76" t="s">
        <v>608</v>
      </c>
      <c r="E123" s="77">
        <v>3602752</v>
      </c>
      <c r="F123" s="77">
        <v>13064985</v>
      </c>
      <c r="G123" s="77">
        <v>269611</v>
      </c>
      <c r="H123" s="77">
        <v>794334</v>
      </c>
      <c r="I123" s="77">
        <v>3333141</v>
      </c>
      <c r="J123" s="78">
        <v>12270651</v>
      </c>
    </row>
    <row r="124" spans="1:10">
      <c r="A124" s="74" t="s">
        <v>495</v>
      </c>
      <c r="D124" s="76" t="s">
        <v>564</v>
      </c>
      <c r="E124" s="77">
        <v>41798610</v>
      </c>
      <c r="F124" s="77">
        <v>118179913</v>
      </c>
      <c r="G124" s="77">
        <v>24065017</v>
      </c>
      <c r="H124" s="77">
        <v>37031095</v>
      </c>
      <c r="I124" s="77">
        <v>17733593</v>
      </c>
      <c r="J124" s="78">
        <v>81148818</v>
      </c>
    </row>
    <row r="125" spans="1:10">
      <c r="A125" s="74" t="s">
        <v>495</v>
      </c>
      <c r="B125" s="75" t="s">
        <v>565</v>
      </c>
      <c r="D125" s="76" t="s">
        <v>566</v>
      </c>
      <c r="E125" s="77">
        <v>0</v>
      </c>
      <c r="F125" s="77">
        <v>16500</v>
      </c>
      <c r="G125" s="77">
        <v>0</v>
      </c>
      <c r="H125" s="77">
        <v>16500</v>
      </c>
      <c r="I125" s="77">
        <v>0</v>
      </c>
      <c r="J125" s="78">
        <v>0</v>
      </c>
    </row>
    <row r="126" spans="1:10">
      <c r="A126" s="74" t="s">
        <v>495</v>
      </c>
      <c r="B126" s="75" t="s">
        <v>565</v>
      </c>
      <c r="C126" s="75" t="s">
        <v>607</v>
      </c>
      <c r="D126" s="76" t="s">
        <v>608</v>
      </c>
      <c r="E126" s="77">
        <v>0</v>
      </c>
      <c r="F126" s="77">
        <v>16500</v>
      </c>
      <c r="G126" s="77">
        <v>0</v>
      </c>
      <c r="H126" s="77">
        <v>16500</v>
      </c>
      <c r="I126" s="77">
        <v>0</v>
      </c>
      <c r="J126" s="78">
        <v>0</v>
      </c>
    </row>
    <row r="127" spans="1:10">
      <c r="A127" s="74" t="s">
        <v>495</v>
      </c>
      <c r="B127" s="75" t="s">
        <v>572</v>
      </c>
      <c r="D127" s="76" t="s">
        <v>573</v>
      </c>
      <c r="E127" s="77">
        <v>206464</v>
      </c>
      <c r="F127" s="77">
        <v>1157284</v>
      </c>
      <c r="G127" s="77">
        <v>206464</v>
      </c>
      <c r="H127" s="77">
        <v>661496</v>
      </c>
      <c r="I127" s="77">
        <v>0</v>
      </c>
      <c r="J127" s="78">
        <v>495788</v>
      </c>
    </row>
    <row r="128" spans="1:10">
      <c r="A128" s="74" t="s">
        <v>495</v>
      </c>
      <c r="B128" s="75" t="s">
        <v>572</v>
      </c>
      <c r="C128" s="75" t="s">
        <v>495</v>
      </c>
      <c r="D128" s="76" t="s">
        <v>609</v>
      </c>
      <c r="E128" s="77">
        <v>206464</v>
      </c>
      <c r="F128" s="77">
        <v>1157284</v>
      </c>
      <c r="G128" s="77">
        <v>206464</v>
      </c>
      <c r="H128" s="77">
        <v>661496</v>
      </c>
      <c r="I128" s="77">
        <v>0</v>
      </c>
      <c r="J128" s="78">
        <v>495788</v>
      </c>
    </row>
    <row r="129" spans="1:10">
      <c r="A129" s="74" t="s">
        <v>495</v>
      </c>
      <c r="B129" s="75" t="s">
        <v>575</v>
      </c>
      <c r="D129" s="76" t="s">
        <v>576</v>
      </c>
      <c r="E129" s="77">
        <v>41592146</v>
      </c>
      <c r="F129" s="77">
        <v>117006129</v>
      </c>
      <c r="G129" s="77">
        <v>23858553</v>
      </c>
      <c r="H129" s="77">
        <v>36353099</v>
      </c>
      <c r="I129" s="77">
        <v>17733593</v>
      </c>
      <c r="J129" s="78">
        <v>80653030</v>
      </c>
    </row>
    <row r="130" spans="1:10">
      <c r="A130" s="74" t="s">
        <v>495</v>
      </c>
      <c r="B130" s="75" t="s">
        <v>575</v>
      </c>
      <c r="C130" s="75" t="s">
        <v>508</v>
      </c>
      <c r="D130" s="76" t="s">
        <v>610</v>
      </c>
      <c r="E130" s="77">
        <v>39095516</v>
      </c>
      <c r="F130" s="77">
        <v>113232590</v>
      </c>
      <c r="G130" s="77">
        <v>23864945</v>
      </c>
      <c r="H130" s="77">
        <v>35939319</v>
      </c>
      <c r="I130" s="77">
        <v>15230571</v>
      </c>
      <c r="J130" s="78">
        <v>77293271</v>
      </c>
    </row>
    <row r="131" spans="1:10">
      <c r="A131" s="74" t="s">
        <v>495</v>
      </c>
      <c r="B131" s="75" t="s">
        <v>575</v>
      </c>
      <c r="C131" s="75" t="s">
        <v>506</v>
      </c>
      <c r="D131" s="76" t="s">
        <v>611</v>
      </c>
      <c r="E131" s="77">
        <v>0</v>
      </c>
      <c r="F131" s="77">
        <v>108559</v>
      </c>
      <c r="G131" s="77">
        <v>0</v>
      </c>
      <c r="H131" s="77">
        <v>108559</v>
      </c>
      <c r="I131" s="77">
        <v>0</v>
      </c>
      <c r="J131" s="78">
        <v>0</v>
      </c>
    </row>
    <row r="132" spans="1:10">
      <c r="A132" s="74" t="s">
        <v>495</v>
      </c>
      <c r="B132" s="75" t="s">
        <v>575</v>
      </c>
      <c r="C132" s="75" t="s">
        <v>516</v>
      </c>
      <c r="D132" s="76" t="s">
        <v>612</v>
      </c>
      <c r="E132" s="77">
        <v>2496630</v>
      </c>
      <c r="F132" s="77">
        <v>3664980</v>
      </c>
      <c r="G132" s="77">
        <v>-6392</v>
      </c>
      <c r="H132" s="77">
        <v>305221</v>
      </c>
      <c r="I132" s="77">
        <v>2503022</v>
      </c>
      <c r="J132" s="78">
        <v>3359759</v>
      </c>
    </row>
    <row r="133" spans="1:10">
      <c r="A133" s="74" t="s">
        <v>493</v>
      </c>
      <c r="D133" s="76" t="s">
        <v>581</v>
      </c>
      <c r="E133" s="77">
        <v>37174</v>
      </c>
      <c r="F133" s="77">
        <v>143417</v>
      </c>
      <c r="G133" s="77">
        <v>37174</v>
      </c>
      <c r="H133" s="77">
        <v>37174</v>
      </c>
      <c r="I133" s="77">
        <v>0</v>
      </c>
      <c r="J133" s="78">
        <v>106243</v>
      </c>
    </row>
    <row r="134" spans="1:10">
      <c r="A134" s="74" t="s">
        <v>493</v>
      </c>
      <c r="B134" s="75" t="s">
        <v>588</v>
      </c>
      <c r="D134" s="76" t="s">
        <v>589</v>
      </c>
      <c r="E134" s="77">
        <v>37174</v>
      </c>
      <c r="F134" s="77">
        <v>143417</v>
      </c>
      <c r="G134" s="77">
        <v>37174</v>
      </c>
      <c r="H134" s="77">
        <v>37174</v>
      </c>
      <c r="I134" s="77">
        <v>0</v>
      </c>
      <c r="J134" s="78">
        <v>106243</v>
      </c>
    </row>
    <row r="135" spans="1:10">
      <c r="A135" s="74" t="s">
        <v>493</v>
      </c>
      <c r="B135" s="75" t="s">
        <v>588</v>
      </c>
      <c r="C135" s="75" t="s">
        <v>607</v>
      </c>
      <c r="D135" s="76" t="s">
        <v>608</v>
      </c>
      <c r="E135" s="77">
        <v>37174</v>
      </c>
      <c r="F135" s="77">
        <v>143417</v>
      </c>
      <c r="G135" s="77">
        <v>37174</v>
      </c>
      <c r="H135" s="77">
        <v>37174</v>
      </c>
      <c r="I135" s="77">
        <v>0</v>
      </c>
      <c r="J135" s="78">
        <v>106243</v>
      </c>
    </row>
    <row r="136" spans="1:10">
      <c r="A136" s="74" t="s">
        <v>498</v>
      </c>
      <c r="D136" s="76" t="s">
        <v>591</v>
      </c>
      <c r="E136" s="77">
        <v>319325</v>
      </c>
      <c r="F136" s="77">
        <v>1913325</v>
      </c>
      <c r="G136" s="77">
        <v>319325</v>
      </c>
      <c r="H136" s="77">
        <v>1913325</v>
      </c>
      <c r="I136" s="77">
        <v>0</v>
      </c>
      <c r="J136" s="78">
        <v>0</v>
      </c>
    </row>
    <row r="137" spans="1:10">
      <c r="A137" s="74" t="s">
        <v>498</v>
      </c>
      <c r="B137" s="75" t="s">
        <v>592</v>
      </c>
      <c r="D137" s="76" t="s">
        <v>593</v>
      </c>
      <c r="E137" s="77">
        <v>319325</v>
      </c>
      <c r="F137" s="77">
        <v>1913325</v>
      </c>
      <c r="G137" s="77">
        <v>319325</v>
      </c>
      <c r="H137" s="77">
        <v>1913325</v>
      </c>
      <c r="I137" s="77">
        <v>0</v>
      </c>
      <c r="J137" s="78">
        <v>0</v>
      </c>
    </row>
    <row r="138" spans="1:10">
      <c r="A138" s="74" t="s">
        <v>498</v>
      </c>
      <c r="B138" s="75" t="s">
        <v>592</v>
      </c>
      <c r="C138" s="75" t="s">
        <v>607</v>
      </c>
      <c r="D138" s="76" t="s">
        <v>608</v>
      </c>
      <c r="E138" s="77">
        <v>319325</v>
      </c>
      <c r="F138" s="77">
        <v>1913325</v>
      </c>
      <c r="G138" s="77">
        <v>319325</v>
      </c>
      <c r="H138" s="77">
        <v>1913325</v>
      </c>
      <c r="I138" s="77">
        <v>0</v>
      </c>
      <c r="J138" s="78">
        <v>0</v>
      </c>
    </row>
    <row r="139" spans="1:10">
      <c r="A139" s="74" t="s">
        <v>506</v>
      </c>
      <c r="D139" s="76" t="s">
        <v>603</v>
      </c>
      <c r="E139" s="77">
        <v>0</v>
      </c>
      <c r="F139" s="77">
        <v>2925959</v>
      </c>
      <c r="G139" s="77">
        <v>0</v>
      </c>
      <c r="H139" s="77">
        <v>1547959</v>
      </c>
      <c r="I139" s="77">
        <v>0</v>
      </c>
      <c r="J139" s="78">
        <v>1378000</v>
      </c>
    </row>
    <row r="140" spans="1:10">
      <c r="A140" s="74" t="s">
        <v>506</v>
      </c>
      <c r="B140" s="75" t="s">
        <v>604</v>
      </c>
      <c r="D140" s="76" t="s">
        <v>605</v>
      </c>
      <c r="E140" s="77">
        <v>0</v>
      </c>
      <c r="F140" s="77">
        <v>2925959</v>
      </c>
      <c r="G140" s="77">
        <v>0</v>
      </c>
      <c r="H140" s="77">
        <v>1547959</v>
      </c>
      <c r="I140" s="77">
        <v>0</v>
      </c>
      <c r="J140" s="78">
        <v>1378000</v>
      </c>
    </row>
    <row r="141" spans="1:10">
      <c r="A141" s="74" t="s">
        <v>506</v>
      </c>
      <c r="B141" s="75" t="s">
        <v>604</v>
      </c>
      <c r="C141" s="75" t="s">
        <v>495</v>
      </c>
      <c r="D141" s="76" t="s">
        <v>613</v>
      </c>
      <c r="E141" s="77">
        <v>0</v>
      </c>
      <c r="F141" s="77">
        <v>2925959</v>
      </c>
      <c r="G141" s="77">
        <v>0</v>
      </c>
      <c r="H141" s="77">
        <v>1547959</v>
      </c>
      <c r="I141" s="77">
        <v>0</v>
      </c>
      <c r="J141" s="78">
        <v>1378000</v>
      </c>
    </row>
    <row r="142" spans="1:10">
      <c r="D142" s="76" t="s">
        <v>614</v>
      </c>
      <c r="E142" s="77">
        <v>-6486394</v>
      </c>
      <c r="F142" s="77">
        <v>299710</v>
      </c>
      <c r="G142" s="77">
        <v>-6486394</v>
      </c>
      <c r="H142" s="77">
        <v>299710</v>
      </c>
      <c r="I142" s="77">
        <v>0</v>
      </c>
      <c r="J142" s="78">
        <v>0</v>
      </c>
    </row>
    <row r="143" spans="1:10">
      <c r="D143" s="76" t="s">
        <v>615</v>
      </c>
      <c r="E143" s="77">
        <v>75783913</v>
      </c>
      <c r="F143" s="77">
        <v>347488665</v>
      </c>
    </row>
    <row r="145" spans="1:10">
      <c r="D145" s="76" t="s">
        <v>616</v>
      </c>
      <c r="E145" s="77">
        <v>108193358</v>
      </c>
    </row>
    <row r="146" spans="1:10">
      <c r="D146" s="76" t="s">
        <v>617</v>
      </c>
      <c r="E146" s="77">
        <v>97555979</v>
      </c>
    </row>
    <row r="147" spans="1:10">
      <c r="D147" s="76" t="s">
        <v>618</v>
      </c>
      <c r="E147" s="77">
        <v>341267</v>
      </c>
    </row>
    <row r="148" spans="1:10">
      <c r="D148" s="76" t="s">
        <v>619</v>
      </c>
      <c r="E148" s="77">
        <v>97897246</v>
      </c>
    </row>
    <row r="153" spans="1:10" ht="109.65" customHeight="1">
      <c r="A153" s="936" t="s">
        <v>620</v>
      </c>
      <c r="B153" s="936"/>
      <c r="C153" s="936"/>
      <c r="D153" s="936"/>
      <c r="E153" s="936"/>
      <c r="F153" s="936"/>
      <c r="G153" s="936"/>
      <c r="H153" s="936"/>
      <c r="I153" s="936"/>
      <c r="J153" s="936"/>
    </row>
  </sheetData>
  <mergeCells count="5">
    <mergeCell ref="A1:D1"/>
    <mergeCell ref="E1:F1"/>
    <mergeCell ref="G1:H1"/>
    <mergeCell ref="I1:J1"/>
    <mergeCell ref="A153:J153"/>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&amp;12&amp;U中華民國112年12月(112年度)&amp;R&amp;"標楷體,標準"&amp;10第&amp;P頁/共&amp;N頁
&amp;12編制機關:成功鎮公所
表    號:&amp;10</oddHeader>
    <oddFooter>&amp;R&amp;"標楷體,標準"&amp;9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topLeftCell="A16"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39293388</v>
      </c>
      <c r="F3" s="77">
        <v>39293388</v>
      </c>
      <c r="G3" s="77">
        <v>39293388</v>
      </c>
      <c r="H3" s="77">
        <v>39293388</v>
      </c>
      <c r="I3" s="77">
        <v>0</v>
      </c>
      <c r="J3" s="78">
        <v>0</v>
      </c>
    </row>
    <row r="4" spans="1:10">
      <c r="D4" s="76" t="s">
        <v>471</v>
      </c>
      <c r="E4" s="77">
        <v>39293388</v>
      </c>
      <c r="F4" s="77">
        <v>39293388</v>
      </c>
      <c r="G4" s="77">
        <v>39293388</v>
      </c>
      <c r="H4" s="77">
        <v>39293388</v>
      </c>
      <c r="I4" s="77">
        <v>0</v>
      </c>
      <c r="J4" s="78">
        <v>0</v>
      </c>
    </row>
    <row r="5" spans="1:10">
      <c r="A5" s="74" t="s">
        <v>472</v>
      </c>
      <c r="D5" s="76" t="s">
        <v>473</v>
      </c>
      <c r="E5" s="77">
        <v>35563725</v>
      </c>
      <c r="F5" s="77">
        <v>35563725</v>
      </c>
      <c r="G5" s="77">
        <v>35563725</v>
      </c>
      <c r="H5" s="77">
        <v>35563725</v>
      </c>
      <c r="I5" s="77">
        <v>0</v>
      </c>
      <c r="J5" s="78">
        <v>0</v>
      </c>
    </row>
    <row r="6" spans="1:10">
      <c r="A6" s="74" t="s">
        <v>472</v>
      </c>
      <c r="B6" s="75" t="s">
        <v>474</v>
      </c>
      <c r="D6" s="76" t="s">
        <v>475</v>
      </c>
      <c r="E6" s="77">
        <v>341111</v>
      </c>
      <c r="F6" s="77">
        <v>341111</v>
      </c>
      <c r="G6" s="77">
        <v>341111</v>
      </c>
      <c r="H6" s="77">
        <v>341111</v>
      </c>
      <c r="I6" s="77">
        <v>0</v>
      </c>
      <c r="J6" s="78">
        <v>0</v>
      </c>
    </row>
    <row r="7" spans="1:10">
      <c r="A7" s="74" t="s">
        <v>472</v>
      </c>
      <c r="B7" s="75" t="s">
        <v>474</v>
      </c>
      <c r="C7" s="75" t="s">
        <v>472</v>
      </c>
      <c r="D7" s="76" t="s">
        <v>476</v>
      </c>
      <c r="E7" s="77">
        <v>341111</v>
      </c>
      <c r="F7" s="77">
        <v>341111</v>
      </c>
      <c r="G7" s="77">
        <v>341111</v>
      </c>
      <c r="H7" s="77">
        <v>341111</v>
      </c>
      <c r="I7" s="77">
        <v>0</v>
      </c>
      <c r="J7" s="78">
        <v>0</v>
      </c>
    </row>
    <row r="8" spans="1:10">
      <c r="A8" s="74" t="s">
        <v>472</v>
      </c>
      <c r="B8" s="75" t="s">
        <v>478</v>
      </c>
      <c r="D8" s="76" t="s">
        <v>479</v>
      </c>
      <c r="E8" s="77">
        <v>53185</v>
      </c>
      <c r="F8" s="77">
        <v>53185</v>
      </c>
      <c r="G8" s="77">
        <v>53185</v>
      </c>
      <c r="H8" s="77">
        <v>53185</v>
      </c>
      <c r="I8" s="77">
        <v>0</v>
      </c>
      <c r="J8" s="78">
        <v>0</v>
      </c>
    </row>
    <row r="9" spans="1:10">
      <c r="A9" s="74" t="s">
        <v>472</v>
      </c>
      <c r="B9" s="75" t="s">
        <v>478</v>
      </c>
      <c r="C9" s="75" t="s">
        <v>472</v>
      </c>
      <c r="D9" s="76" t="s">
        <v>480</v>
      </c>
      <c r="E9" s="77">
        <v>53185</v>
      </c>
      <c r="F9" s="77">
        <v>53185</v>
      </c>
      <c r="G9" s="77">
        <v>53185</v>
      </c>
      <c r="H9" s="77">
        <v>53185</v>
      </c>
      <c r="I9" s="77">
        <v>0</v>
      </c>
      <c r="J9" s="78">
        <v>0</v>
      </c>
    </row>
    <row r="10" spans="1:10">
      <c r="A10" s="74" t="s">
        <v>472</v>
      </c>
      <c r="B10" s="75" t="s">
        <v>481</v>
      </c>
      <c r="D10" s="76" t="s">
        <v>482</v>
      </c>
      <c r="E10" s="77">
        <v>25013</v>
      </c>
      <c r="F10" s="77">
        <v>25013</v>
      </c>
      <c r="G10" s="77">
        <v>25013</v>
      </c>
      <c r="H10" s="77">
        <v>25013</v>
      </c>
      <c r="I10" s="77">
        <v>0</v>
      </c>
      <c r="J10" s="78">
        <v>0</v>
      </c>
    </row>
    <row r="11" spans="1:10">
      <c r="A11" s="74" t="s">
        <v>472</v>
      </c>
      <c r="B11" s="75" t="s">
        <v>481</v>
      </c>
      <c r="C11" s="75" t="s">
        <v>472</v>
      </c>
      <c r="D11" s="76" t="s">
        <v>483</v>
      </c>
      <c r="E11" s="77">
        <v>25013</v>
      </c>
      <c r="F11" s="77">
        <v>25013</v>
      </c>
      <c r="G11" s="77">
        <v>25013</v>
      </c>
      <c r="H11" s="77">
        <v>25013</v>
      </c>
      <c r="I11" s="77">
        <v>0</v>
      </c>
      <c r="J11" s="78">
        <v>0</v>
      </c>
    </row>
    <row r="12" spans="1:10">
      <c r="A12" s="74" t="s">
        <v>472</v>
      </c>
      <c r="B12" s="75" t="s">
        <v>484</v>
      </c>
      <c r="D12" s="76" t="s">
        <v>485</v>
      </c>
      <c r="E12" s="77">
        <v>105472</v>
      </c>
      <c r="F12" s="77">
        <v>105472</v>
      </c>
      <c r="G12" s="77">
        <v>105472</v>
      </c>
      <c r="H12" s="77">
        <v>105472</v>
      </c>
      <c r="I12" s="77">
        <v>0</v>
      </c>
      <c r="J12" s="78">
        <v>0</v>
      </c>
    </row>
    <row r="13" spans="1:10">
      <c r="A13" s="74" t="s">
        <v>472</v>
      </c>
      <c r="B13" s="75" t="s">
        <v>484</v>
      </c>
      <c r="C13" s="75" t="s">
        <v>472</v>
      </c>
      <c r="D13" s="76" t="s">
        <v>486</v>
      </c>
      <c r="E13" s="77">
        <v>105472</v>
      </c>
      <c r="F13" s="77">
        <v>105472</v>
      </c>
      <c r="G13" s="77">
        <v>105472</v>
      </c>
      <c r="H13" s="77">
        <v>105472</v>
      </c>
      <c r="I13" s="77">
        <v>0</v>
      </c>
      <c r="J13" s="78">
        <v>0</v>
      </c>
    </row>
    <row r="14" spans="1:10">
      <c r="A14" s="74" t="s">
        <v>472</v>
      </c>
      <c r="B14" s="75" t="s">
        <v>487</v>
      </c>
      <c r="D14" s="76" t="s">
        <v>488</v>
      </c>
      <c r="E14" s="77">
        <v>12298</v>
      </c>
      <c r="F14" s="77">
        <v>12298</v>
      </c>
      <c r="G14" s="77">
        <v>12298</v>
      </c>
      <c r="H14" s="77">
        <v>12298</v>
      </c>
      <c r="I14" s="77">
        <v>0</v>
      </c>
      <c r="J14" s="78">
        <v>0</v>
      </c>
    </row>
    <row r="15" spans="1:10">
      <c r="A15" s="74" t="s">
        <v>472</v>
      </c>
      <c r="B15" s="75" t="s">
        <v>487</v>
      </c>
      <c r="C15" s="75" t="s">
        <v>472</v>
      </c>
      <c r="D15" s="76" t="s">
        <v>489</v>
      </c>
      <c r="E15" s="77">
        <v>12298</v>
      </c>
      <c r="F15" s="77">
        <v>12298</v>
      </c>
      <c r="G15" s="77">
        <v>12298</v>
      </c>
      <c r="H15" s="77">
        <v>12298</v>
      </c>
      <c r="I15" s="77">
        <v>0</v>
      </c>
      <c r="J15" s="78">
        <v>0</v>
      </c>
    </row>
    <row r="16" spans="1:10">
      <c r="A16" s="74" t="s">
        <v>472</v>
      </c>
      <c r="B16" s="75" t="s">
        <v>490</v>
      </c>
      <c r="D16" s="76" t="s">
        <v>491</v>
      </c>
      <c r="E16" s="77">
        <v>35026646</v>
      </c>
      <c r="F16" s="77">
        <v>35026646</v>
      </c>
      <c r="G16" s="77">
        <v>35026646</v>
      </c>
      <c r="H16" s="77">
        <v>35026646</v>
      </c>
      <c r="I16" s="77">
        <v>0</v>
      </c>
      <c r="J16" s="78">
        <v>0</v>
      </c>
    </row>
    <row r="17" spans="1:10">
      <c r="A17" s="74" t="s">
        <v>472</v>
      </c>
      <c r="B17" s="75" t="s">
        <v>490</v>
      </c>
      <c r="C17" s="75" t="s">
        <v>472</v>
      </c>
      <c r="D17" s="76" t="s">
        <v>492</v>
      </c>
      <c r="E17" s="77">
        <v>35026646</v>
      </c>
      <c r="F17" s="77">
        <v>35026646</v>
      </c>
      <c r="G17" s="77">
        <v>35026646</v>
      </c>
      <c r="H17" s="77">
        <v>35026646</v>
      </c>
      <c r="I17" s="77">
        <v>0</v>
      </c>
      <c r="J17" s="78">
        <v>0</v>
      </c>
    </row>
    <row r="18" spans="1:10">
      <c r="A18" s="74" t="s">
        <v>493</v>
      </c>
      <c r="D18" s="76" t="s">
        <v>494</v>
      </c>
      <c r="E18" s="77">
        <v>150892</v>
      </c>
      <c r="F18" s="77">
        <v>150892</v>
      </c>
      <c r="G18" s="77">
        <v>150892</v>
      </c>
      <c r="H18" s="77">
        <v>150892</v>
      </c>
      <c r="I18" s="77">
        <v>0</v>
      </c>
      <c r="J18" s="78">
        <v>0</v>
      </c>
    </row>
    <row r="19" spans="1:10">
      <c r="A19" s="74" t="s">
        <v>493</v>
      </c>
      <c r="B19" s="75" t="s">
        <v>495</v>
      </c>
      <c r="D19" s="76" t="s">
        <v>496</v>
      </c>
      <c r="E19" s="77">
        <v>150892</v>
      </c>
      <c r="F19" s="77">
        <v>150892</v>
      </c>
      <c r="G19" s="77">
        <v>150892</v>
      </c>
      <c r="H19" s="77">
        <v>150892</v>
      </c>
      <c r="I19" s="77">
        <v>0</v>
      </c>
      <c r="J19" s="78">
        <v>0</v>
      </c>
    </row>
    <row r="20" spans="1:10">
      <c r="A20" s="74" t="s">
        <v>493</v>
      </c>
      <c r="B20" s="75" t="s">
        <v>495</v>
      </c>
      <c r="C20" s="75" t="s">
        <v>472</v>
      </c>
      <c r="D20" s="76" t="s">
        <v>497</v>
      </c>
      <c r="E20" s="77">
        <v>150892</v>
      </c>
      <c r="F20" s="77">
        <v>150892</v>
      </c>
      <c r="G20" s="77">
        <v>150892</v>
      </c>
      <c r="H20" s="77">
        <v>150892</v>
      </c>
      <c r="I20" s="77">
        <v>0</v>
      </c>
      <c r="J20" s="78">
        <v>0</v>
      </c>
    </row>
    <row r="21" spans="1:10">
      <c r="A21" s="74" t="s">
        <v>498</v>
      </c>
      <c r="D21" s="76" t="s">
        <v>499</v>
      </c>
      <c r="E21" s="77">
        <v>971414</v>
      </c>
      <c r="F21" s="77">
        <v>971414</v>
      </c>
      <c r="G21" s="77">
        <v>971414</v>
      </c>
      <c r="H21" s="77">
        <v>971414</v>
      </c>
      <c r="I21" s="77">
        <v>0</v>
      </c>
      <c r="J21" s="78">
        <v>0</v>
      </c>
    </row>
    <row r="22" spans="1:10">
      <c r="A22" s="74" t="s">
        <v>498</v>
      </c>
      <c r="B22" s="75" t="s">
        <v>472</v>
      </c>
      <c r="D22" s="76" t="s">
        <v>500</v>
      </c>
      <c r="E22" s="77">
        <v>16200</v>
      </c>
      <c r="F22" s="77">
        <v>16200</v>
      </c>
      <c r="G22" s="77">
        <v>16200</v>
      </c>
      <c r="H22" s="77">
        <v>16200</v>
      </c>
      <c r="I22" s="77">
        <v>0</v>
      </c>
      <c r="J22" s="78">
        <v>0</v>
      </c>
    </row>
    <row r="23" spans="1:10">
      <c r="A23" s="74" t="s">
        <v>498</v>
      </c>
      <c r="B23" s="75" t="s">
        <v>472</v>
      </c>
      <c r="C23" s="75" t="s">
        <v>474</v>
      </c>
      <c r="D23" s="76" t="s">
        <v>501</v>
      </c>
      <c r="E23" s="77">
        <v>16200</v>
      </c>
      <c r="F23" s="77">
        <v>16200</v>
      </c>
      <c r="G23" s="77">
        <v>16200</v>
      </c>
      <c r="H23" s="77">
        <v>16200</v>
      </c>
      <c r="I23" s="77">
        <v>0</v>
      </c>
      <c r="J23" s="78">
        <v>0</v>
      </c>
    </row>
    <row r="24" spans="1:10">
      <c r="A24" s="74" t="s">
        <v>498</v>
      </c>
      <c r="B24" s="75" t="s">
        <v>495</v>
      </c>
      <c r="D24" s="76" t="s">
        <v>502</v>
      </c>
      <c r="E24" s="77">
        <v>955214</v>
      </c>
      <c r="F24" s="77">
        <v>955214</v>
      </c>
      <c r="G24" s="77">
        <v>955214</v>
      </c>
      <c r="H24" s="77">
        <v>955214</v>
      </c>
      <c r="I24" s="77">
        <v>0</v>
      </c>
      <c r="J24" s="78">
        <v>0</v>
      </c>
    </row>
    <row r="25" spans="1:10">
      <c r="A25" s="74" t="s">
        <v>498</v>
      </c>
      <c r="B25" s="75" t="s">
        <v>495</v>
      </c>
      <c r="C25" s="75" t="s">
        <v>504</v>
      </c>
      <c r="D25" s="76" t="s">
        <v>505</v>
      </c>
      <c r="E25" s="77">
        <v>934270</v>
      </c>
      <c r="F25" s="77">
        <v>934270</v>
      </c>
      <c r="G25" s="77">
        <v>934270</v>
      </c>
      <c r="H25" s="77">
        <v>934270</v>
      </c>
      <c r="I25" s="77">
        <v>0</v>
      </c>
      <c r="J25" s="78">
        <v>0</v>
      </c>
    </row>
    <row r="26" spans="1:10">
      <c r="A26" s="74" t="s">
        <v>498</v>
      </c>
      <c r="B26" s="75" t="s">
        <v>495</v>
      </c>
      <c r="C26" s="75" t="s">
        <v>506</v>
      </c>
      <c r="D26" s="76" t="s">
        <v>507</v>
      </c>
      <c r="E26" s="77">
        <v>20944</v>
      </c>
      <c r="F26" s="77">
        <v>20944</v>
      </c>
      <c r="G26" s="77">
        <v>20944</v>
      </c>
      <c r="H26" s="77">
        <v>20944</v>
      </c>
      <c r="I26" s="77">
        <v>0</v>
      </c>
      <c r="J26" s="78">
        <v>0</v>
      </c>
    </row>
    <row r="27" spans="1:10">
      <c r="A27" s="74" t="s">
        <v>508</v>
      </c>
      <c r="D27" s="76" t="s">
        <v>509</v>
      </c>
      <c r="E27" s="77">
        <v>788000</v>
      </c>
      <c r="F27" s="77">
        <v>788000</v>
      </c>
      <c r="G27" s="77">
        <v>788000</v>
      </c>
      <c r="H27" s="77">
        <v>788000</v>
      </c>
      <c r="I27" s="77">
        <v>0</v>
      </c>
      <c r="J27" s="78">
        <v>0</v>
      </c>
    </row>
    <row r="28" spans="1:10">
      <c r="A28" s="74" t="s">
        <v>508</v>
      </c>
      <c r="B28" s="75" t="s">
        <v>472</v>
      </c>
      <c r="D28" s="76" t="s">
        <v>510</v>
      </c>
      <c r="E28" s="77">
        <v>758000</v>
      </c>
      <c r="F28" s="77">
        <v>758000</v>
      </c>
      <c r="G28" s="77">
        <v>758000</v>
      </c>
      <c r="H28" s="77">
        <v>758000</v>
      </c>
      <c r="I28" s="77">
        <v>0</v>
      </c>
      <c r="J28" s="78">
        <v>0</v>
      </c>
    </row>
    <row r="29" spans="1:10">
      <c r="A29" s="74" t="s">
        <v>508</v>
      </c>
      <c r="B29" s="75" t="s">
        <v>472</v>
      </c>
      <c r="C29" s="75" t="s">
        <v>495</v>
      </c>
      <c r="D29" s="76" t="s">
        <v>513</v>
      </c>
      <c r="E29" s="77">
        <v>758000</v>
      </c>
      <c r="F29" s="77">
        <v>758000</v>
      </c>
      <c r="G29" s="77">
        <v>758000</v>
      </c>
      <c r="H29" s="77">
        <v>758000</v>
      </c>
      <c r="I29" s="77">
        <v>0</v>
      </c>
      <c r="J29" s="78">
        <v>0</v>
      </c>
    </row>
    <row r="30" spans="1:10">
      <c r="A30" s="74" t="s">
        <v>508</v>
      </c>
      <c r="B30" s="75" t="s">
        <v>498</v>
      </c>
      <c r="D30" s="76" t="s">
        <v>514</v>
      </c>
      <c r="E30" s="77">
        <v>30000</v>
      </c>
      <c r="F30" s="77">
        <v>30000</v>
      </c>
      <c r="G30" s="77">
        <v>30000</v>
      </c>
      <c r="H30" s="77">
        <v>30000</v>
      </c>
      <c r="I30" s="77">
        <v>0</v>
      </c>
      <c r="J30" s="78">
        <v>0</v>
      </c>
    </row>
    <row r="31" spans="1:10">
      <c r="A31" s="74" t="s">
        <v>508</v>
      </c>
      <c r="B31" s="75" t="s">
        <v>498</v>
      </c>
      <c r="C31" s="75" t="s">
        <v>472</v>
      </c>
      <c r="D31" s="76" t="s">
        <v>515</v>
      </c>
      <c r="E31" s="77">
        <v>30000</v>
      </c>
      <c r="F31" s="77">
        <v>30000</v>
      </c>
      <c r="G31" s="77">
        <v>30000</v>
      </c>
      <c r="H31" s="77">
        <v>30000</v>
      </c>
      <c r="I31" s="77">
        <v>0</v>
      </c>
      <c r="J31" s="78">
        <v>0</v>
      </c>
    </row>
    <row r="32" spans="1:10">
      <c r="A32" s="74" t="s">
        <v>516</v>
      </c>
      <c r="D32" s="76" t="s">
        <v>517</v>
      </c>
      <c r="E32" s="77">
        <v>1695281</v>
      </c>
      <c r="F32" s="77">
        <v>1695281</v>
      </c>
      <c r="G32" s="77">
        <v>1695281</v>
      </c>
      <c r="H32" s="77">
        <v>1695281</v>
      </c>
      <c r="I32" s="77">
        <v>0</v>
      </c>
      <c r="J32" s="78">
        <v>0</v>
      </c>
    </row>
    <row r="33" spans="1:10">
      <c r="A33" s="74" t="s">
        <v>516</v>
      </c>
      <c r="B33" s="75" t="s">
        <v>472</v>
      </c>
      <c r="D33" s="76" t="s">
        <v>518</v>
      </c>
      <c r="E33" s="77">
        <v>1695281</v>
      </c>
      <c r="F33" s="77">
        <v>1695281</v>
      </c>
      <c r="G33" s="77">
        <v>1695281</v>
      </c>
      <c r="H33" s="77">
        <v>1695281</v>
      </c>
      <c r="I33" s="77">
        <v>0</v>
      </c>
      <c r="J33" s="78">
        <v>0</v>
      </c>
    </row>
    <row r="34" spans="1:10">
      <c r="A34" s="74" t="s">
        <v>516</v>
      </c>
      <c r="B34" s="75" t="s">
        <v>472</v>
      </c>
      <c r="C34" s="75" t="s">
        <v>472</v>
      </c>
      <c r="D34" s="76" t="s">
        <v>519</v>
      </c>
      <c r="E34" s="77">
        <v>1215281</v>
      </c>
      <c r="F34" s="77">
        <v>1215281</v>
      </c>
      <c r="G34" s="77">
        <v>1215281</v>
      </c>
      <c r="H34" s="77">
        <v>1215281</v>
      </c>
      <c r="I34" s="77">
        <v>0</v>
      </c>
      <c r="J34" s="78">
        <v>0</v>
      </c>
    </row>
    <row r="35" spans="1:10">
      <c r="A35" s="74" t="s">
        <v>516</v>
      </c>
      <c r="B35" s="75" t="s">
        <v>472</v>
      </c>
      <c r="C35" s="75" t="s">
        <v>474</v>
      </c>
      <c r="D35" s="76" t="s">
        <v>520</v>
      </c>
      <c r="E35" s="77">
        <v>480000</v>
      </c>
      <c r="F35" s="77">
        <v>480000</v>
      </c>
      <c r="G35" s="77">
        <v>480000</v>
      </c>
      <c r="H35" s="77">
        <v>480000</v>
      </c>
      <c r="I35" s="77">
        <v>0</v>
      </c>
      <c r="J35" s="78">
        <v>0</v>
      </c>
    </row>
    <row r="36" spans="1:10">
      <c r="A36" s="74" t="s">
        <v>525</v>
      </c>
      <c r="D36" s="76" t="s">
        <v>526</v>
      </c>
      <c r="E36" s="77">
        <v>124076</v>
      </c>
      <c r="F36" s="77">
        <v>124076</v>
      </c>
      <c r="G36" s="77">
        <v>124076</v>
      </c>
      <c r="H36" s="77">
        <v>124076</v>
      </c>
      <c r="I36" s="77">
        <v>0</v>
      </c>
      <c r="J36" s="78">
        <v>0</v>
      </c>
    </row>
    <row r="37" spans="1:10">
      <c r="A37" s="74" t="s">
        <v>525</v>
      </c>
      <c r="B37" s="75" t="s">
        <v>474</v>
      </c>
      <c r="D37" s="76" t="s">
        <v>529</v>
      </c>
      <c r="E37" s="77">
        <v>124076</v>
      </c>
      <c r="F37" s="77">
        <v>124076</v>
      </c>
      <c r="G37" s="77">
        <v>124076</v>
      </c>
      <c r="H37" s="77">
        <v>124076</v>
      </c>
      <c r="I37" s="77">
        <v>0</v>
      </c>
      <c r="J37" s="78">
        <v>0</v>
      </c>
    </row>
    <row r="38" spans="1:10">
      <c r="A38" s="74" t="s">
        <v>525</v>
      </c>
      <c r="B38" s="75" t="s">
        <v>474</v>
      </c>
      <c r="C38" s="75" t="s">
        <v>472</v>
      </c>
      <c r="D38" s="76" t="s">
        <v>530</v>
      </c>
      <c r="E38" s="77">
        <v>3867</v>
      </c>
      <c r="F38" s="77">
        <v>3867</v>
      </c>
      <c r="G38" s="77">
        <v>3867</v>
      </c>
      <c r="H38" s="77">
        <v>3867</v>
      </c>
      <c r="I38" s="77">
        <v>0</v>
      </c>
      <c r="J38" s="78">
        <v>0</v>
      </c>
    </row>
    <row r="39" spans="1:10">
      <c r="A39" s="74" t="s">
        <v>525</v>
      </c>
      <c r="B39" s="75" t="s">
        <v>474</v>
      </c>
      <c r="C39" s="75" t="s">
        <v>493</v>
      </c>
      <c r="D39" s="76" t="s">
        <v>531</v>
      </c>
      <c r="E39" s="77">
        <v>115609</v>
      </c>
      <c r="F39" s="77">
        <v>115609</v>
      </c>
      <c r="G39" s="77">
        <v>115609</v>
      </c>
      <c r="H39" s="77">
        <v>115609</v>
      </c>
      <c r="I39" s="77">
        <v>0</v>
      </c>
      <c r="J39" s="78">
        <v>0</v>
      </c>
    </row>
    <row r="40" spans="1:10">
      <c r="A40" s="74" t="s">
        <v>525</v>
      </c>
      <c r="B40" s="75" t="s">
        <v>474</v>
      </c>
      <c r="C40" s="75" t="s">
        <v>521</v>
      </c>
      <c r="D40" s="76" t="s">
        <v>532</v>
      </c>
      <c r="E40" s="77">
        <v>4600</v>
      </c>
      <c r="F40" s="77">
        <v>4600</v>
      </c>
      <c r="G40" s="77">
        <v>4600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39293388</v>
      </c>
      <c r="F43" s="77">
        <v>39293388</v>
      </c>
    </row>
    <row r="53" spans="1:10">
      <c r="B53" s="83"/>
      <c r="C53" s="83"/>
      <c r="D53" s="76" t="s">
        <v>470</v>
      </c>
      <c r="E53" s="77">
        <v>19714537</v>
      </c>
      <c r="F53" s="77">
        <v>19714537</v>
      </c>
      <c r="G53" s="77">
        <v>19714537</v>
      </c>
      <c r="H53" s="77">
        <v>19714537</v>
      </c>
      <c r="I53" s="77">
        <v>0</v>
      </c>
      <c r="J53" s="78">
        <v>0</v>
      </c>
    </row>
    <row r="54" spans="1:10">
      <c r="D54" s="76" t="s">
        <v>471</v>
      </c>
      <c r="E54" s="77">
        <v>19584537</v>
      </c>
      <c r="F54" s="77">
        <v>19584537</v>
      </c>
      <c r="G54" s="77">
        <v>19584537</v>
      </c>
      <c r="H54" s="77">
        <v>19584537</v>
      </c>
      <c r="I54" s="77">
        <v>0</v>
      </c>
      <c r="J54" s="78">
        <v>0</v>
      </c>
    </row>
    <row r="55" spans="1:10">
      <c r="A55" s="74" t="s">
        <v>472</v>
      </c>
      <c r="D55" s="76" t="s">
        <v>535</v>
      </c>
      <c r="E55" s="77">
        <v>12523492</v>
      </c>
      <c r="F55" s="77">
        <v>12523492</v>
      </c>
      <c r="G55" s="77">
        <v>12523492</v>
      </c>
      <c r="H55" s="77">
        <v>12523492</v>
      </c>
      <c r="I55" s="77">
        <v>0</v>
      </c>
      <c r="J55" s="78">
        <v>0</v>
      </c>
    </row>
    <row r="56" spans="1:10">
      <c r="A56" s="74" t="s">
        <v>472</v>
      </c>
      <c r="B56" s="75" t="s">
        <v>536</v>
      </c>
      <c r="D56" s="76" t="s">
        <v>537</v>
      </c>
      <c r="E56" s="77">
        <v>1894336</v>
      </c>
      <c r="F56" s="77">
        <v>1894336</v>
      </c>
      <c r="G56" s="77">
        <v>1894336</v>
      </c>
      <c r="H56" s="77">
        <v>1894336</v>
      </c>
      <c r="I56" s="77">
        <v>0</v>
      </c>
      <c r="J56" s="78">
        <v>0</v>
      </c>
    </row>
    <row r="57" spans="1:10">
      <c r="A57" s="74" t="s">
        <v>472</v>
      </c>
      <c r="B57" s="75" t="s">
        <v>536</v>
      </c>
      <c r="C57" s="75" t="s">
        <v>472</v>
      </c>
      <c r="D57" s="76" t="s">
        <v>538</v>
      </c>
      <c r="E57" s="77">
        <v>1623041</v>
      </c>
      <c r="F57" s="77">
        <v>1623041</v>
      </c>
      <c r="G57" s="77">
        <v>1623041</v>
      </c>
      <c r="H57" s="77">
        <v>1623041</v>
      </c>
      <c r="I57" s="77">
        <v>0</v>
      </c>
      <c r="J57" s="78">
        <v>0</v>
      </c>
    </row>
    <row r="58" spans="1:10">
      <c r="A58" s="74" t="s">
        <v>472</v>
      </c>
      <c r="B58" s="75" t="s">
        <v>536</v>
      </c>
      <c r="C58" s="75" t="s">
        <v>474</v>
      </c>
      <c r="D58" s="76" t="s">
        <v>539</v>
      </c>
      <c r="E58" s="77">
        <v>73235</v>
      </c>
      <c r="F58" s="77">
        <v>73235</v>
      </c>
      <c r="G58" s="77">
        <v>73235</v>
      </c>
      <c r="H58" s="77">
        <v>73235</v>
      </c>
      <c r="I58" s="77">
        <v>0</v>
      </c>
      <c r="J58" s="78">
        <v>0</v>
      </c>
    </row>
    <row r="59" spans="1:10">
      <c r="A59" s="74" t="s">
        <v>472</v>
      </c>
      <c r="B59" s="75" t="s">
        <v>536</v>
      </c>
      <c r="C59" s="75" t="s">
        <v>495</v>
      </c>
      <c r="D59" s="76" t="s">
        <v>540</v>
      </c>
      <c r="E59" s="77">
        <v>51276</v>
      </c>
      <c r="F59" s="77">
        <v>51276</v>
      </c>
      <c r="G59" s="77">
        <v>51276</v>
      </c>
      <c r="H59" s="77">
        <v>51276</v>
      </c>
      <c r="I59" s="77">
        <v>0</v>
      </c>
      <c r="J59" s="78">
        <v>0</v>
      </c>
    </row>
    <row r="60" spans="1:10">
      <c r="A60" s="74" t="s">
        <v>472</v>
      </c>
      <c r="B60" s="75" t="s">
        <v>536</v>
      </c>
      <c r="C60" s="75" t="s">
        <v>498</v>
      </c>
      <c r="D60" s="76" t="s">
        <v>541</v>
      </c>
      <c r="E60" s="77">
        <v>146784</v>
      </c>
      <c r="F60" s="77">
        <v>146784</v>
      </c>
      <c r="G60" s="77">
        <v>146784</v>
      </c>
      <c r="H60" s="77">
        <v>146784</v>
      </c>
      <c r="I60" s="77">
        <v>0</v>
      </c>
      <c r="J60" s="78">
        <v>0</v>
      </c>
    </row>
    <row r="61" spans="1:10">
      <c r="A61" s="74" t="s">
        <v>472</v>
      </c>
      <c r="B61" s="75" t="s">
        <v>542</v>
      </c>
      <c r="D61" s="76" t="s">
        <v>543</v>
      </c>
      <c r="E61" s="77">
        <v>6418503</v>
      </c>
      <c r="F61" s="77">
        <v>6418503</v>
      </c>
      <c r="G61" s="77">
        <v>6418503</v>
      </c>
      <c r="H61" s="77">
        <v>6418503</v>
      </c>
      <c r="I61" s="77">
        <v>0</v>
      </c>
      <c r="J61" s="78">
        <v>0</v>
      </c>
    </row>
    <row r="62" spans="1:10">
      <c r="A62" s="74" t="s">
        <v>472</v>
      </c>
      <c r="B62" s="75" t="s">
        <v>542</v>
      </c>
      <c r="C62" s="75" t="s">
        <v>472</v>
      </c>
      <c r="D62" s="76" t="s">
        <v>538</v>
      </c>
      <c r="E62" s="77">
        <v>2502813</v>
      </c>
      <c r="F62" s="77">
        <v>2502813</v>
      </c>
      <c r="G62" s="77">
        <v>2502813</v>
      </c>
      <c r="H62" s="77">
        <v>2502813</v>
      </c>
      <c r="I62" s="77">
        <v>0</v>
      </c>
      <c r="J62" s="78">
        <v>0</v>
      </c>
    </row>
    <row r="63" spans="1:10">
      <c r="A63" s="74" t="s">
        <v>472</v>
      </c>
      <c r="B63" s="75" t="s">
        <v>542</v>
      </c>
      <c r="C63" s="75" t="s">
        <v>474</v>
      </c>
      <c r="D63" s="76" t="s">
        <v>544</v>
      </c>
      <c r="E63" s="77">
        <v>3915690</v>
      </c>
      <c r="F63" s="77">
        <v>3915690</v>
      </c>
      <c r="G63" s="77">
        <v>3915690</v>
      </c>
      <c r="H63" s="77">
        <v>3915690</v>
      </c>
      <c r="I63" s="77">
        <v>0</v>
      </c>
      <c r="J63" s="78">
        <v>0</v>
      </c>
    </row>
    <row r="64" spans="1:10">
      <c r="A64" s="74" t="s">
        <v>472</v>
      </c>
      <c r="B64" s="75" t="s">
        <v>545</v>
      </c>
      <c r="D64" s="76" t="s">
        <v>546</v>
      </c>
      <c r="E64" s="77">
        <v>3612674</v>
      </c>
      <c r="F64" s="77">
        <v>3612674</v>
      </c>
      <c r="G64" s="77">
        <v>3612674</v>
      </c>
      <c r="H64" s="77">
        <v>3612674</v>
      </c>
      <c r="I64" s="77">
        <v>0</v>
      </c>
      <c r="J64" s="78">
        <v>0</v>
      </c>
    </row>
    <row r="65" spans="1:10">
      <c r="A65" s="74" t="s">
        <v>472</v>
      </c>
      <c r="B65" s="75" t="s">
        <v>545</v>
      </c>
      <c r="C65" s="75" t="s">
        <v>474</v>
      </c>
      <c r="D65" s="76" t="s">
        <v>547</v>
      </c>
      <c r="E65" s="77">
        <v>2964788</v>
      </c>
      <c r="F65" s="77">
        <v>2964788</v>
      </c>
      <c r="G65" s="77">
        <v>2964788</v>
      </c>
      <c r="H65" s="77">
        <v>2964788</v>
      </c>
      <c r="I65" s="77">
        <v>0</v>
      </c>
      <c r="J65" s="78">
        <v>0</v>
      </c>
    </row>
    <row r="66" spans="1:10">
      <c r="A66" s="74" t="s">
        <v>472</v>
      </c>
      <c r="B66" s="75" t="s">
        <v>545</v>
      </c>
      <c r="C66" s="75" t="s">
        <v>495</v>
      </c>
      <c r="D66" s="76" t="s">
        <v>548</v>
      </c>
      <c r="E66" s="77">
        <v>3958</v>
      </c>
      <c r="F66" s="77">
        <v>3958</v>
      </c>
      <c r="G66" s="77">
        <v>3958</v>
      </c>
      <c r="H66" s="77">
        <v>3958</v>
      </c>
      <c r="I66" s="77">
        <v>0</v>
      </c>
      <c r="J66" s="78">
        <v>0</v>
      </c>
    </row>
    <row r="67" spans="1:10">
      <c r="A67" s="74" t="s">
        <v>472</v>
      </c>
      <c r="B67" s="75" t="s">
        <v>545</v>
      </c>
      <c r="C67" s="75" t="s">
        <v>498</v>
      </c>
      <c r="D67" s="76" t="s">
        <v>550</v>
      </c>
      <c r="E67" s="77">
        <v>378539</v>
      </c>
      <c r="F67" s="77">
        <v>378539</v>
      </c>
      <c r="G67" s="77">
        <v>378539</v>
      </c>
      <c r="H67" s="77">
        <v>378539</v>
      </c>
      <c r="I67" s="77">
        <v>0</v>
      </c>
      <c r="J67" s="78">
        <v>0</v>
      </c>
    </row>
    <row r="68" spans="1:10">
      <c r="A68" s="74" t="s">
        <v>472</v>
      </c>
      <c r="B68" s="75" t="s">
        <v>545</v>
      </c>
      <c r="C68" s="75" t="s">
        <v>504</v>
      </c>
      <c r="D68" s="76" t="s">
        <v>551</v>
      </c>
      <c r="E68" s="77">
        <v>265389</v>
      </c>
      <c r="F68" s="77">
        <v>265389</v>
      </c>
      <c r="G68" s="77">
        <v>265389</v>
      </c>
      <c r="H68" s="77">
        <v>265389</v>
      </c>
      <c r="I68" s="77">
        <v>0</v>
      </c>
      <c r="J68" s="78">
        <v>0</v>
      </c>
    </row>
    <row r="69" spans="1:10">
      <c r="A69" s="74" t="s">
        <v>472</v>
      </c>
      <c r="B69" s="75" t="s">
        <v>552</v>
      </c>
      <c r="D69" s="76" t="s">
        <v>553</v>
      </c>
      <c r="E69" s="77">
        <v>597979</v>
      </c>
      <c r="F69" s="77">
        <v>597979</v>
      </c>
      <c r="G69" s="77">
        <v>597979</v>
      </c>
      <c r="H69" s="77">
        <v>597979</v>
      </c>
      <c r="I69" s="77">
        <v>0</v>
      </c>
      <c r="J69" s="78">
        <v>0</v>
      </c>
    </row>
    <row r="70" spans="1:10">
      <c r="A70" s="74" t="s">
        <v>472</v>
      </c>
      <c r="B70" s="75" t="s">
        <v>552</v>
      </c>
      <c r="C70" s="75" t="s">
        <v>474</v>
      </c>
      <c r="D70" s="76" t="s">
        <v>554</v>
      </c>
      <c r="E70" s="77">
        <v>597979</v>
      </c>
      <c r="F70" s="77">
        <v>597979</v>
      </c>
      <c r="G70" s="77">
        <v>597979</v>
      </c>
      <c r="H70" s="77">
        <v>597979</v>
      </c>
      <c r="I70" s="77">
        <v>0</v>
      </c>
      <c r="J70" s="78">
        <v>0</v>
      </c>
    </row>
    <row r="71" spans="1:10">
      <c r="A71" s="74" t="s">
        <v>474</v>
      </c>
      <c r="D71" s="76" t="s">
        <v>555</v>
      </c>
      <c r="E71" s="77">
        <v>1603114</v>
      </c>
      <c r="F71" s="77">
        <v>1603114</v>
      </c>
      <c r="G71" s="77">
        <v>1603114</v>
      </c>
      <c r="H71" s="77">
        <v>1603114</v>
      </c>
      <c r="I71" s="77">
        <v>0</v>
      </c>
      <c r="J71" s="78">
        <v>0</v>
      </c>
    </row>
    <row r="72" spans="1:10">
      <c r="A72" s="74" t="s">
        <v>474</v>
      </c>
      <c r="B72" s="75" t="s">
        <v>556</v>
      </c>
      <c r="D72" s="76" t="s">
        <v>557</v>
      </c>
      <c r="E72" s="77">
        <v>1427050</v>
      </c>
      <c r="F72" s="77">
        <v>1427050</v>
      </c>
      <c r="G72" s="77">
        <v>1427050</v>
      </c>
      <c r="H72" s="77">
        <v>1427050</v>
      </c>
      <c r="I72" s="77">
        <v>0</v>
      </c>
      <c r="J72" s="78">
        <v>0</v>
      </c>
    </row>
    <row r="73" spans="1:10">
      <c r="A73" s="74" t="s">
        <v>474</v>
      </c>
      <c r="B73" s="75" t="s">
        <v>556</v>
      </c>
      <c r="C73" s="75" t="s">
        <v>472</v>
      </c>
      <c r="D73" s="76" t="s">
        <v>538</v>
      </c>
      <c r="E73" s="77">
        <v>875005</v>
      </c>
      <c r="F73" s="77">
        <v>875005</v>
      </c>
      <c r="G73" s="77">
        <v>875005</v>
      </c>
      <c r="H73" s="77">
        <v>875005</v>
      </c>
      <c r="I73" s="77">
        <v>0</v>
      </c>
      <c r="J73" s="78">
        <v>0</v>
      </c>
    </row>
    <row r="74" spans="1:10">
      <c r="A74" s="74" t="s">
        <v>474</v>
      </c>
      <c r="B74" s="75" t="s">
        <v>556</v>
      </c>
      <c r="C74" s="75" t="s">
        <v>495</v>
      </c>
      <c r="D74" s="76" t="s">
        <v>559</v>
      </c>
      <c r="E74" s="77">
        <v>552045</v>
      </c>
      <c r="F74" s="77">
        <v>552045</v>
      </c>
      <c r="G74" s="77">
        <v>552045</v>
      </c>
      <c r="H74" s="77">
        <v>552045</v>
      </c>
      <c r="I74" s="77">
        <v>0</v>
      </c>
      <c r="J74" s="78">
        <v>0</v>
      </c>
    </row>
    <row r="75" spans="1:10">
      <c r="A75" s="74" t="s">
        <v>474</v>
      </c>
      <c r="B75" s="75" t="s">
        <v>560</v>
      </c>
      <c r="D75" s="76" t="s">
        <v>561</v>
      </c>
      <c r="E75" s="77">
        <v>176064</v>
      </c>
      <c r="F75" s="77">
        <v>176064</v>
      </c>
      <c r="G75" s="77">
        <v>176064</v>
      </c>
      <c r="H75" s="77">
        <v>176064</v>
      </c>
      <c r="I75" s="77">
        <v>0</v>
      </c>
      <c r="J75" s="78">
        <v>0</v>
      </c>
    </row>
    <row r="76" spans="1:10">
      <c r="A76" s="74" t="s">
        <v>474</v>
      </c>
      <c r="B76" s="75" t="s">
        <v>560</v>
      </c>
      <c r="C76" s="75" t="s">
        <v>495</v>
      </c>
      <c r="D76" s="76" t="s">
        <v>563</v>
      </c>
      <c r="E76" s="77">
        <v>176064</v>
      </c>
      <c r="F76" s="77">
        <v>176064</v>
      </c>
      <c r="G76" s="77">
        <v>176064</v>
      </c>
      <c r="H76" s="77">
        <v>176064</v>
      </c>
      <c r="I76" s="77">
        <v>0</v>
      </c>
      <c r="J76" s="78">
        <v>0</v>
      </c>
    </row>
    <row r="77" spans="1:10">
      <c r="A77" s="74" t="s">
        <v>495</v>
      </c>
      <c r="D77" s="76" t="s">
        <v>564</v>
      </c>
      <c r="E77" s="77">
        <v>2144287</v>
      </c>
      <c r="F77" s="77">
        <v>2144287</v>
      </c>
      <c r="G77" s="77">
        <v>2144287</v>
      </c>
      <c r="H77" s="77">
        <v>2144287</v>
      </c>
      <c r="I77" s="77">
        <v>0</v>
      </c>
      <c r="J77" s="78">
        <v>0</v>
      </c>
    </row>
    <row r="78" spans="1:10">
      <c r="A78" s="74" t="s">
        <v>495</v>
      </c>
      <c r="B78" s="75" t="s">
        <v>565</v>
      </c>
      <c r="D78" s="76" t="s">
        <v>566</v>
      </c>
      <c r="E78" s="77">
        <v>545237</v>
      </c>
      <c r="F78" s="77">
        <v>545237</v>
      </c>
      <c r="G78" s="77">
        <v>545237</v>
      </c>
      <c r="H78" s="77">
        <v>545237</v>
      </c>
      <c r="I78" s="77">
        <v>0</v>
      </c>
      <c r="J78" s="78">
        <v>0</v>
      </c>
    </row>
    <row r="79" spans="1:10">
      <c r="A79" s="74" t="s">
        <v>495</v>
      </c>
      <c r="B79" s="75" t="s">
        <v>565</v>
      </c>
      <c r="C79" s="75" t="s">
        <v>474</v>
      </c>
      <c r="D79" s="76" t="s">
        <v>567</v>
      </c>
      <c r="E79" s="77">
        <v>544703</v>
      </c>
      <c r="F79" s="77">
        <v>544703</v>
      </c>
      <c r="G79" s="77">
        <v>544703</v>
      </c>
      <c r="H79" s="77">
        <v>544703</v>
      </c>
      <c r="I79" s="77">
        <v>0</v>
      </c>
      <c r="J79" s="78">
        <v>0</v>
      </c>
    </row>
    <row r="80" spans="1:10">
      <c r="A80" s="74" t="s">
        <v>495</v>
      </c>
      <c r="B80" s="75" t="s">
        <v>565</v>
      </c>
      <c r="C80" s="75" t="s">
        <v>495</v>
      </c>
      <c r="D80" s="76" t="s">
        <v>568</v>
      </c>
      <c r="E80" s="77">
        <v>534</v>
      </c>
      <c r="F80" s="77">
        <v>534</v>
      </c>
      <c r="G80" s="77">
        <v>534</v>
      </c>
      <c r="H80" s="77">
        <v>534</v>
      </c>
      <c r="I80" s="77">
        <v>0</v>
      </c>
      <c r="J80" s="78">
        <v>0</v>
      </c>
    </row>
    <row r="81" spans="1:10">
      <c r="A81" s="74" t="s">
        <v>495</v>
      </c>
      <c r="B81" s="75" t="s">
        <v>572</v>
      </c>
      <c r="D81" s="76" t="s">
        <v>573</v>
      </c>
      <c r="E81" s="77">
        <v>243961</v>
      </c>
      <c r="F81" s="77">
        <v>243961</v>
      </c>
      <c r="G81" s="77">
        <v>243961</v>
      </c>
      <c r="H81" s="77">
        <v>243961</v>
      </c>
      <c r="I81" s="77">
        <v>0</v>
      </c>
      <c r="J81" s="78">
        <v>0</v>
      </c>
    </row>
    <row r="82" spans="1:10">
      <c r="A82" s="74" t="s">
        <v>495</v>
      </c>
      <c r="B82" s="75" t="s">
        <v>572</v>
      </c>
      <c r="C82" s="75" t="s">
        <v>474</v>
      </c>
      <c r="D82" s="76" t="s">
        <v>574</v>
      </c>
      <c r="E82" s="77">
        <v>243961</v>
      </c>
      <c r="F82" s="77">
        <v>243961</v>
      </c>
      <c r="G82" s="77">
        <v>243961</v>
      </c>
      <c r="H82" s="77">
        <v>243961</v>
      </c>
      <c r="I82" s="77">
        <v>0</v>
      </c>
      <c r="J82" s="78">
        <v>0</v>
      </c>
    </row>
    <row r="83" spans="1:10">
      <c r="A83" s="74" t="s">
        <v>495</v>
      </c>
      <c r="B83" s="75" t="s">
        <v>575</v>
      </c>
      <c r="D83" s="76" t="s">
        <v>576</v>
      </c>
      <c r="E83" s="77">
        <v>1355089</v>
      </c>
      <c r="F83" s="77">
        <v>1355089</v>
      </c>
      <c r="G83" s="77">
        <v>1355089</v>
      </c>
      <c r="H83" s="77">
        <v>1355089</v>
      </c>
      <c r="I83" s="77">
        <v>0</v>
      </c>
      <c r="J83" s="78">
        <v>0</v>
      </c>
    </row>
    <row r="84" spans="1:10">
      <c r="A84" s="74" t="s">
        <v>495</v>
      </c>
      <c r="B84" s="75" t="s">
        <v>575</v>
      </c>
      <c r="C84" s="75" t="s">
        <v>474</v>
      </c>
      <c r="D84" s="76" t="s">
        <v>577</v>
      </c>
      <c r="E84" s="77">
        <v>849829</v>
      </c>
      <c r="F84" s="77">
        <v>849829</v>
      </c>
      <c r="G84" s="77">
        <v>849829</v>
      </c>
      <c r="H84" s="77">
        <v>849829</v>
      </c>
      <c r="I84" s="77">
        <v>0</v>
      </c>
      <c r="J84" s="78">
        <v>0</v>
      </c>
    </row>
    <row r="85" spans="1:10">
      <c r="A85" s="74" t="s">
        <v>495</v>
      </c>
      <c r="B85" s="75" t="s">
        <v>575</v>
      </c>
      <c r="C85" s="75" t="s">
        <v>493</v>
      </c>
      <c r="D85" s="76" t="s">
        <v>578</v>
      </c>
      <c r="E85" s="77">
        <v>69955</v>
      </c>
      <c r="F85" s="77">
        <v>69955</v>
      </c>
      <c r="G85" s="77">
        <v>69955</v>
      </c>
      <c r="H85" s="77">
        <v>69955</v>
      </c>
      <c r="I85" s="77">
        <v>0</v>
      </c>
      <c r="J85" s="78">
        <v>0</v>
      </c>
    </row>
    <row r="86" spans="1:10">
      <c r="A86" s="74" t="s">
        <v>495</v>
      </c>
      <c r="B86" s="75" t="s">
        <v>575</v>
      </c>
      <c r="C86" s="75" t="s">
        <v>498</v>
      </c>
      <c r="D86" s="76" t="s">
        <v>579</v>
      </c>
      <c r="E86" s="77">
        <v>218571</v>
      </c>
      <c r="F86" s="77">
        <v>218571</v>
      </c>
      <c r="G86" s="77">
        <v>218571</v>
      </c>
      <c r="H86" s="77">
        <v>218571</v>
      </c>
      <c r="I86" s="77">
        <v>0</v>
      </c>
      <c r="J86" s="78">
        <v>0</v>
      </c>
    </row>
    <row r="87" spans="1:10">
      <c r="A87" s="74" t="s">
        <v>495</v>
      </c>
      <c r="B87" s="75" t="s">
        <v>575</v>
      </c>
      <c r="C87" s="75" t="s">
        <v>504</v>
      </c>
      <c r="D87" s="76" t="s">
        <v>580</v>
      </c>
      <c r="E87" s="77">
        <v>216734</v>
      </c>
      <c r="F87" s="77">
        <v>216734</v>
      </c>
      <c r="G87" s="77">
        <v>216734</v>
      </c>
      <c r="H87" s="77">
        <v>216734</v>
      </c>
      <c r="I87" s="77">
        <v>0</v>
      </c>
      <c r="J87" s="78">
        <v>0</v>
      </c>
    </row>
    <row r="88" spans="1:10">
      <c r="A88" s="74" t="s">
        <v>493</v>
      </c>
      <c r="D88" s="76" t="s">
        <v>581</v>
      </c>
      <c r="E88" s="77">
        <v>75503</v>
      </c>
      <c r="F88" s="77">
        <v>75503</v>
      </c>
      <c r="G88" s="77">
        <v>75503</v>
      </c>
      <c r="H88" s="77">
        <v>75503</v>
      </c>
      <c r="I88" s="77">
        <v>0</v>
      </c>
      <c r="J88" s="78">
        <v>0</v>
      </c>
    </row>
    <row r="89" spans="1:10">
      <c r="A89" s="74" t="s">
        <v>493</v>
      </c>
      <c r="B89" s="75" t="s">
        <v>582</v>
      </c>
      <c r="D89" s="76" t="s">
        <v>583</v>
      </c>
      <c r="E89" s="77">
        <v>73613</v>
      </c>
      <c r="F89" s="77">
        <v>73613</v>
      </c>
      <c r="G89" s="77">
        <v>73613</v>
      </c>
      <c r="H89" s="77">
        <v>73613</v>
      </c>
      <c r="I89" s="77">
        <v>0</v>
      </c>
      <c r="J89" s="78">
        <v>0</v>
      </c>
    </row>
    <row r="90" spans="1:10">
      <c r="A90" s="74" t="s">
        <v>493</v>
      </c>
      <c r="B90" s="75" t="s">
        <v>582</v>
      </c>
      <c r="C90" s="75" t="s">
        <v>474</v>
      </c>
      <c r="D90" s="76" t="s">
        <v>584</v>
      </c>
      <c r="E90" s="77">
        <v>73613</v>
      </c>
      <c r="F90" s="77">
        <v>73613</v>
      </c>
      <c r="G90" s="77">
        <v>73613</v>
      </c>
      <c r="H90" s="77">
        <v>73613</v>
      </c>
      <c r="I90" s="77">
        <v>0</v>
      </c>
      <c r="J90" s="78">
        <v>0</v>
      </c>
    </row>
    <row r="91" spans="1:10">
      <c r="A91" s="74" t="s">
        <v>493</v>
      </c>
      <c r="B91" s="75" t="s">
        <v>585</v>
      </c>
      <c r="D91" s="76" t="s">
        <v>586</v>
      </c>
      <c r="E91" s="77">
        <v>1890</v>
      </c>
      <c r="F91" s="77">
        <v>1890</v>
      </c>
      <c r="G91" s="77">
        <v>1890</v>
      </c>
      <c r="H91" s="77">
        <v>1890</v>
      </c>
      <c r="I91" s="77">
        <v>0</v>
      </c>
      <c r="J91" s="78">
        <v>0</v>
      </c>
    </row>
    <row r="92" spans="1:10">
      <c r="A92" s="74" t="s">
        <v>493</v>
      </c>
      <c r="B92" s="75" t="s">
        <v>585</v>
      </c>
      <c r="C92" s="75" t="s">
        <v>474</v>
      </c>
      <c r="D92" s="76" t="s">
        <v>587</v>
      </c>
      <c r="E92" s="77">
        <v>1890</v>
      </c>
      <c r="F92" s="77">
        <v>1890</v>
      </c>
      <c r="G92" s="77">
        <v>1890</v>
      </c>
      <c r="H92" s="77">
        <v>1890</v>
      </c>
      <c r="I92" s="77">
        <v>0</v>
      </c>
      <c r="J92" s="78">
        <v>0</v>
      </c>
    </row>
    <row r="93" spans="1:10">
      <c r="A93" s="74" t="s">
        <v>498</v>
      </c>
      <c r="D93" s="76" t="s">
        <v>591</v>
      </c>
      <c r="E93" s="77">
        <v>2860879</v>
      </c>
      <c r="F93" s="77">
        <v>2860879</v>
      </c>
      <c r="G93" s="77">
        <v>2860879</v>
      </c>
      <c r="H93" s="77">
        <v>2860879</v>
      </c>
      <c r="I93" s="77">
        <v>0</v>
      </c>
      <c r="J93" s="78">
        <v>0</v>
      </c>
    </row>
    <row r="94" spans="1:10">
      <c r="A94" s="74" t="s">
        <v>498</v>
      </c>
      <c r="B94" s="75" t="s">
        <v>592</v>
      </c>
      <c r="D94" s="76" t="s">
        <v>593</v>
      </c>
      <c r="E94" s="77">
        <v>2860879</v>
      </c>
      <c r="F94" s="77">
        <v>2860879</v>
      </c>
      <c r="G94" s="77">
        <v>2860879</v>
      </c>
      <c r="H94" s="77">
        <v>2860879</v>
      </c>
      <c r="I94" s="77">
        <v>0</v>
      </c>
      <c r="J94" s="78">
        <v>0</v>
      </c>
    </row>
    <row r="95" spans="1:10">
      <c r="A95" s="74" t="s">
        <v>498</v>
      </c>
      <c r="B95" s="75" t="s">
        <v>592</v>
      </c>
      <c r="C95" s="75" t="s">
        <v>472</v>
      </c>
      <c r="D95" s="76" t="s">
        <v>538</v>
      </c>
      <c r="E95" s="77">
        <v>2769714</v>
      </c>
      <c r="F95" s="77">
        <v>2769714</v>
      </c>
      <c r="G95" s="77">
        <v>2769714</v>
      </c>
      <c r="H95" s="77">
        <v>2769714</v>
      </c>
      <c r="I95" s="77">
        <v>0</v>
      </c>
      <c r="J95" s="78">
        <v>0</v>
      </c>
    </row>
    <row r="96" spans="1:10">
      <c r="A96" s="74" t="s">
        <v>498</v>
      </c>
      <c r="B96" s="75" t="s">
        <v>592</v>
      </c>
      <c r="C96" s="75" t="s">
        <v>474</v>
      </c>
      <c r="D96" s="76" t="s">
        <v>594</v>
      </c>
      <c r="E96" s="77">
        <v>69397</v>
      </c>
      <c r="F96" s="77">
        <v>69397</v>
      </c>
      <c r="G96" s="77">
        <v>69397</v>
      </c>
      <c r="H96" s="77">
        <v>69397</v>
      </c>
      <c r="I96" s="77">
        <v>0</v>
      </c>
      <c r="J96" s="78">
        <v>0</v>
      </c>
    </row>
    <row r="97" spans="1:10">
      <c r="A97" s="74" t="s">
        <v>498</v>
      </c>
      <c r="B97" s="75" t="s">
        <v>592</v>
      </c>
      <c r="C97" s="75" t="s">
        <v>495</v>
      </c>
      <c r="D97" s="76" t="s">
        <v>595</v>
      </c>
      <c r="E97" s="77">
        <v>21768</v>
      </c>
      <c r="F97" s="77">
        <v>21768</v>
      </c>
      <c r="G97" s="77">
        <v>21768</v>
      </c>
      <c r="H97" s="77">
        <v>21768</v>
      </c>
      <c r="I97" s="77">
        <v>0</v>
      </c>
      <c r="J97" s="78">
        <v>0</v>
      </c>
    </row>
    <row r="98" spans="1:10">
      <c r="A98" s="74" t="s">
        <v>504</v>
      </c>
      <c r="D98" s="76" t="s">
        <v>599</v>
      </c>
      <c r="E98" s="77">
        <v>377262</v>
      </c>
      <c r="F98" s="77">
        <v>377262</v>
      </c>
      <c r="G98" s="77">
        <v>377262</v>
      </c>
      <c r="H98" s="77">
        <v>377262</v>
      </c>
      <c r="I98" s="77">
        <v>0</v>
      </c>
      <c r="J98" s="78">
        <v>0</v>
      </c>
    </row>
    <row r="99" spans="1:10">
      <c r="A99" s="74" t="s">
        <v>504</v>
      </c>
      <c r="B99" s="75" t="s">
        <v>600</v>
      </c>
      <c r="D99" s="76" t="s">
        <v>601</v>
      </c>
      <c r="E99" s="77">
        <v>377262</v>
      </c>
      <c r="F99" s="77">
        <v>377262</v>
      </c>
      <c r="G99" s="77">
        <v>377262</v>
      </c>
      <c r="H99" s="77">
        <v>377262</v>
      </c>
      <c r="I99" s="77">
        <v>0</v>
      </c>
      <c r="J99" s="78">
        <v>0</v>
      </c>
    </row>
    <row r="100" spans="1:10">
      <c r="A100" s="74" t="s">
        <v>504</v>
      </c>
      <c r="B100" s="75" t="s">
        <v>600</v>
      </c>
      <c r="C100" s="75" t="s">
        <v>472</v>
      </c>
      <c r="D100" s="76" t="s">
        <v>602</v>
      </c>
      <c r="E100" s="77">
        <v>377262</v>
      </c>
      <c r="F100" s="77">
        <v>377262</v>
      </c>
      <c r="G100" s="77">
        <v>377262</v>
      </c>
      <c r="H100" s="77">
        <v>377262</v>
      </c>
      <c r="I100" s="77">
        <v>0</v>
      </c>
      <c r="J100" s="78">
        <v>0</v>
      </c>
    </row>
    <row r="101" spans="1:10">
      <c r="D101" s="76" t="s">
        <v>533</v>
      </c>
      <c r="E101" s="77">
        <v>130000</v>
      </c>
      <c r="F101" s="77">
        <v>130000</v>
      </c>
      <c r="G101" s="77">
        <v>130000</v>
      </c>
      <c r="H101" s="77">
        <v>130000</v>
      </c>
      <c r="I101" s="77">
        <v>0</v>
      </c>
      <c r="J101" s="78">
        <v>0</v>
      </c>
    </row>
    <row r="102" spans="1:10">
      <c r="A102" s="74" t="s">
        <v>472</v>
      </c>
      <c r="D102" s="76" t="s">
        <v>535</v>
      </c>
      <c r="E102" s="77">
        <v>130000</v>
      </c>
      <c r="F102" s="77">
        <v>130000</v>
      </c>
      <c r="G102" s="77">
        <v>130000</v>
      </c>
      <c r="H102" s="77">
        <v>130000</v>
      </c>
      <c r="I102" s="77">
        <v>0</v>
      </c>
      <c r="J102" s="78">
        <v>0</v>
      </c>
    </row>
    <row r="103" spans="1:10">
      <c r="A103" s="74" t="s">
        <v>472</v>
      </c>
      <c r="B103" s="75" t="s">
        <v>536</v>
      </c>
      <c r="D103" s="76" t="s">
        <v>537</v>
      </c>
      <c r="E103" s="77">
        <v>95000</v>
      </c>
      <c r="F103" s="77">
        <v>95000</v>
      </c>
      <c r="G103" s="77">
        <v>95000</v>
      </c>
      <c r="H103" s="77">
        <v>95000</v>
      </c>
      <c r="I103" s="77">
        <v>0</v>
      </c>
      <c r="J103" s="78">
        <v>0</v>
      </c>
    </row>
    <row r="104" spans="1:10">
      <c r="A104" s="74" t="s">
        <v>472</v>
      </c>
      <c r="B104" s="75" t="s">
        <v>536</v>
      </c>
      <c r="C104" s="75" t="s">
        <v>607</v>
      </c>
      <c r="D104" s="76" t="s">
        <v>608</v>
      </c>
      <c r="E104" s="77">
        <v>95000</v>
      </c>
      <c r="F104" s="77">
        <v>95000</v>
      </c>
      <c r="G104" s="77">
        <v>95000</v>
      </c>
      <c r="H104" s="77">
        <v>95000</v>
      </c>
      <c r="I104" s="77">
        <v>0</v>
      </c>
      <c r="J104" s="78">
        <v>0</v>
      </c>
    </row>
    <row r="105" spans="1:10">
      <c r="A105" s="74" t="s">
        <v>472</v>
      </c>
      <c r="B105" s="75" t="s">
        <v>542</v>
      </c>
      <c r="D105" s="76" t="s">
        <v>543</v>
      </c>
      <c r="E105" s="77">
        <v>35000</v>
      </c>
      <c r="F105" s="77">
        <v>35000</v>
      </c>
      <c r="G105" s="77">
        <v>35000</v>
      </c>
      <c r="H105" s="77">
        <v>35000</v>
      </c>
      <c r="I105" s="77">
        <v>0</v>
      </c>
      <c r="J105" s="78">
        <v>0</v>
      </c>
    </row>
    <row r="106" spans="1:10">
      <c r="A106" s="74" t="s">
        <v>472</v>
      </c>
      <c r="B106" s="75" t="s">
        <v>542</v>
      </c>
      <c r="C106" s="75" t="s">
        <v>607</v>
      </c>
      <c r="D106" s="76" t="s">
        <v>608</v>
      </c>
      <c r="E106" s="77">
        <v>35000</v>
      </c>
      <c r="F106" s="77">
        <v>35000</v>
      </c>
      <c r="G106" s="77">
        <v>35000</v>
      </c>
      <c r="H106" s="77">
        <v>35000</v>
      </c>
      <c r="I106" s="77">
        <v>0</v>
      </c>
      <c r="J106" s="78">
        <v>0</v>
      </c>
    </row>
    <row r="107" spans="1:10">
      <c r="D107" s="76" t="s">
        <v>622</v>
      </c>
      <c r="E107" s="77">
        <v>91671</v>
      </c>
      <c r="F107" s="77">
        <v>91671</v>
      </c>
      <c r="G107" s="77">
        <v>91671</v>
      </c>
      <c r="H107" s="77">
        <v>91671</v>
      </c>
      <c r="I107" s="77">
        <v>0</v>
      </c>
      <c r="J107" s="78">
        <v>0</v>
      </c>
    </row>
    <row r="108" spans="1:10">
      <c r="D108" s="76" t="s">
        <v>623</v>
      </c>
      <c r="E108" s="77">
        <v>86566</v>
      </c>
      <c r="F108" s="77">
        <v>86566</v>
      </c>
      <c r="G108" s="77">
        <v>86566</v>
      </c>
      <c r="H108" s="77">
        <v>86566</v>
      </c>
      <c r="I108" s="77">
        <v>0</v>
      </c>
      <c r="J108" s="78">
        <v>0</v>
      </c>
    </row>
    <row r="109" spans="1:10">
      <c r="D109" s="76" t="s">
        <v>624</v>
      </c>
      <c r="E109" s="77">
        <v>5105</v>
      </c>
      <c r="F109" s="77">
        <v>5105</v>
      </c>
      <c r="G109" s="77">
        <v>5105</v>
      </c>
      <c r="H109" s="77">
        <v>5105</v>
      </c>
      <c r="I109" s="77">
        <v>0</v>
      </c>
      <c r="J109" s="78">
        <v>0</v>
      </c>
    </row>
    <row r="110" spans="1:10">
      <c r="D110" s="76" t="s">
        <v>615</v>
      </c>
      <c r="E110" s="77">
        <v>19806208</v>
      </c>
      <c r="F110" s="77">
        <v>19806208</v>
      </c>
    </row>
    <row r="112" spans="1:10">
      <c r="D112" s="76" t="s">
        <v>616</v>
      </c>
      <c r="E112" s="77">
        <v>97555979</v>
      </c>
    </row>
    <row r="113" spans="1:10">
      <c r="D113" s="76" t="s">
        <v>617</v>
      </c>
      <c r="E113" s="77">
        <v>117043159</v>
      </c>
    </row>
    <row r="114" spans="1:10">
      <c r="D114" s="76" t="s">
        <v>618</v>
      </c>
      <c r="E114" s="77">
        <v>698836</v>
      </c>
    </row>
    <row r="115" spans="1:10">
      <c r="D115" s="76" t="s">
        <v>619</v>
      </c>
      <c r="E115" s="77">
        <v>117741995</v>
      </c>
    </row>
    <row r="116" spans="1:10" ht="16.2" customHeight="1">
      <c r="A116" s="936" t="s">
        <v>625</v>
      </c>
      <c r="B116" s="936"/>
      <c r="C116" s="936"/>
      <c r="D116" s="936"/>
      <c r="E116" s="936"/>
      <c r="F116" s="936"/>
      <c r="G116" s="936"/>
      <c r="H116" s="936"/>
      <c r="I116" s="936"/>
      <c r="J116" s="936"/>
    </row>
  </sheetData>
  <mergeCells count="5">
    <mergeCell ref="A1:D1"/>
    <mergeCell ref="E1:F1"/>
    <mergeCell ref="G1:H1"/>
    <mergeCell ref="I1:J1"/>
    <mergeCell ref="A116:J116"/>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&amp;12&amp;U中華民國113年01月(113年度)&amp;R&amp;"標楷體,標準"&amp;10第&amp;P頁/共&amp;N頁
&amp;12編制機關:成功鎮公所
表    號:&amp;10</oddHeader>
    <oddFooter>&amp;R&amp;"標楷體,標準"&amp;9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31"/>
  <sheetViews>
    <sheetView topLeftCell="A34"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3122424</v>
      </c>
      <c r="F3" s="77">
        <v>42415812</v>
      </c>
      <c r="G3" s="77">
        <v>2311655</v>
      </c>
      <c r="H3" s="77">
        <v>41605043</v>
      </c>
      <c r="I3" s="77">
        <v>810769</v>
      </c>
      <c r="J3" s="78">
        <v>810769</v>
      </c>
    </row>
    <row r="4" spans="1:10">
      <c r="D4" s="76" t="s">
        <v>471</v>
      </c>
      <c r="E4" s="77">
        <v>3122424</v>
      </c>
      <c r="F4" s="77">
        <v>42415812</v>
      </c>
      <c r="G4" s="77">
        <v>2311655</v>
      </c>
      <c r="H4" s="77">
        <v>41605043</v>
      </c>
      <c r="I4" s="77">
        <v>810769</v>
      </c>
      <c r="J4" s="78">
        <v>810769</v>
      </c>
    </row>
    <row r="5" spans="1:10">
      <c r="A5" s="74" t="s">
        <v>472</v>
      </c>
      <c r="D5" s="76" t="s">
        <v>473</v>
      </c>
      <c r="E5" s="77">
        <v>1655656</v>
      </c>
      <c r="F5" s="77">
        <v>37219381</v>
      </c>
      <c r="G5" s="77">
        <v>1655656</v>
      </c>
      <c r="H5" s="77">
        <v>37219381</v>
      </c>
      <c r="I5" s="77">
        <v>0</v>
      </c>
      <c r="J5" s="78">
        <v>0</v>
      </c>
    </row>
    <row r="6" spans="1:10">
      <c r="A6" s="74" t="s">
        <v>472</v>
      </c>
      <c r="B6" s="75" t="s">
        <v>474</v>
      </c>
      <c r="D6" s="76" t="s">
        <v>475</v>
      </c>
      <c r="E6" s="77">
        <v>0</v>
      </c>
      <c r="F6" s="77">
        <v>341111</v>
      </c>
      <c r="G6" s="77">
        <v>0</v>
      </c>
      <c r="H6" s="77">
        <v>341111</v>
      </c>
      <c r="I6" s="77">
        <v>0</v>
      </c>
      <c r="J6" s="78">
        <v>0</v>
      </c>
    </row>
    <row r="7" spans="1:10">
      <c r="A7" s="74" t="s">
        <v>472</v>
      </c>
      <c r="B7" s="75" t="s">
        <v>474</v>
      </c>
      <c r="C7" s="75" t="s">
        <v>472</v>
      </c>
      <c r="D7" s="76" t="s">
        <v>476</v>
      </c>
      <c r="E7" s="77">
        <v>0</v>
      </c>
      <c r="F7" s="77">
        <v>341111</v>
      </c>
      <c r="G7" s="77">
        <v>0</v>
      </c>
      <c r="H7" s="77">
        <v>341111</v>
      </c>
      <c r="I7" s="77">
        <v>0</v>
      </c>
      <c r="J7" s="78">
        <v>0</v>
      </c>
    </row>
    <row r="8" spans="1:10">
      <c r="A8" s="74" t="s">
        <v>472</v>
      </c>
      <c r="B8" s="75" t="s">
        <v>478</v>
      </c>
      <c r="D8" s="76" t="s">
        <v>479</v>
      </c>
      <c r="E8" s="77">
        <v>28216</v>
      </c>
      <c r="F8" s="77">
        <v>81401</v>
      </c>
      <c r="G8" s="77">
        <v>28216</v>
      </c>
      <c r="H8" s="77">
        <v>81401</v>
      </c>
      <c r="I8" s="77">
        <v>0</v>
      </c>
      <c r="J8" s="78">
        <v>0</v>
      </c>
    </row>
    <row r="9" spans="1:10">
      <c r="A9" s="74" t="s">
        <v>472</v>
      </c>
      <c r="B9" s="75" t="s">
        <v>478</v>
      </c>
      <c r="C9" s="75" t="s">
        <v>472</v>
      </c>
      <c r="D9" s="76" t="s">
        <v>480</v>
      </c>
      <c r="E9" s="77">
        <v>28216</v>
      </c>
      <c r="F9" s="77">
        <v>81401</v>
      </c>
      <c r="G9" s="77">
        <v>28216</v>
      </c>
      <c r="H9" s="77">
        <v>81401</v>
      </c>
      <c r="I9" s="77">
        <v>0</v>
      </c>
      <c r="J9" s="78">
        <v>0</v>
      </c>
    </row>
    <row r="10" spans="1:10">
      <c r="A10" s="74" t="s">
        <v>472</v>
      </c>
      <c r="B10" s="75" t="s">
        <v>481</v>
      </c>
      <c r="D10" s="76" t="s">
        <v>482</v>
      </c>
      <c r="E10" s="77">
        <v>3983</v>
      </c>
      <c r="F10" s="77">
        <v>28996</v>
      </c>
      <c r="G10" s="77">
        <v>3983</v>
      </c>
      <c r="H10" s="77">
        <v>28996</v>
      </c>
      <c r="I10" s="77">
        <v>0</v>
      </c>
      <c r="J10" s="78">
        <v>0</v>
      </c>
    </row>
    <row r="11" spans="1:10">
      <c r="A11" s="74" t="s">
        <v>472</v>
      </c>
      <c r="B11" s="75" t="s">
        <v>481</v>
      </c>
      <c r="C11" s="75" t="s">
        <v>472</v>
      </c>
      <c r="D11" s="76" t="s">
        <v>483</v>
      </c>
      <c r="E11" s="77">
        <v>3983</v>
      </c>
      <c r="F11" s="77">
        <v>28996</v>
      </c>
      <c r="G11" s="77">
        <v>3983</v>
      </c>
      <c r="H11" s="77">
        <v>28996</v>
      </c>
      <c r="I11" s="77">
        <v>0</v>
      </c>
      <c r="J11" s="78">
        <v>0</v>
      </c>
    </row>
    <row r="12" spans="1:10">
      <c r="A12" s="74" t="s">
        <v>472</v>
      </c>
      <c r="B12" s="75" t="s">
        <v>484</v>
      </c>
      <c r="D12" s="76" t="s">
        <v>485</v>
      </c>
      <c r="E12" s="77">
        <v>42648</v>
      </c>
      <c r="F12" s="77">
        <v>148120</v>
      </c>
      <c r="G12" s="77">
        <v>42648</v>
      </c>
      <c r="H12" s="77">
        <v>148120</v>
      </c>
      <c r="I12" s="77">
        <v>0</v>
      </c>
      <c r="J12" s="78">
        <v>0</v>
      </c>
    </row>
    <row r="13" spans="1:10">
      <c r="A13" s="74" t="s">
        <v>472</v>
      </c>
      <c r="B13" s="75" t="s">
        <v>484</v>
      </c>
      <c r="C13" s="75" t="s">
        <v>472</v>
      </c>
      <c r="D13" s="76" t="s">
        <v>486</v>
      </c>
      <c r="E13" s="77">
        <v>42648</v>
      </c>
      <c r="F13" s="77">
        <v>148120</v>
      </c>
      <c r="G13" s="77">
        <v>42648</v>
      </c>
      <c r="H13" s="77">
        <v>148120</v>
      </c>
      <c r="I13" s="77">
        <v>0</v>
      </c>
      <c r="J13" s="78">
        <v>0</v>
      </c>
    </row>
    <row r="14" spans="1:10">
      <c r="A14" s="74" t="s">
        <v>472</v>
      </c>
      <c r="B14" s="75" t="s">
        <v>487</v>
      </c>
      <c r="D14" s="76" t="s">
        <v>488</v>
      </c>
      <c r="E14" s="77">
        <v>3145</v>
      </c>
      <c r="F14" s="77">
        <v>15443</v>
      </c>
      <c r="G14" s="77">
        <v>3145</v>
      </c>
      <c r="H14" s="77">
        <v>15443</v>
      </c>
      <c r="I14" s="77">
        <v>0</v>
      </c>
      <c r="J14" s="78">
        <v>0</v>
      </c>
    </row>
    <row r="15" spans="1:10">
      <c r="A15" s="74" t="s">
        <v>472</v>
      </c>
      <c r="B15" s="75" t="s">
        <v>487</v>
      </c>
      <c r="C15" s="75" t="s">
        <v>472</v>
      </c>
      <c r="D15" s="76" t="s">
        <v>489</v>
      </c>
      <c r="E15" s="77">
        <v>3145</v>
      </c>
      <c r="F15" s="77">
        <v>15443</v>
      </c>
      <c r="G15" s="77">
        <v>3145</v>
      </c>
      <c r="H15" s="77">
        <v>15443</v>
      </c>
      <c r="I15" s="77">
        <v>0</v>
      </c>
      <c r="J15" s="78">
        <v>0</v>
      </c>
    </row>
    <row r="16" spans="1:10">
      <c r="A16" s="74" t="s">
        <v>472</v>
      </c>
      <c r="B16" s="75" t="s">
        <v>490</v>
      </c>
      <c r="D16" s="76" t="s">
        <v>491</v>
      </c>
      <c r="E16" s="77">
        <v>1577664</v>
      </c>
      <c r="F16" s="77">
        <v>36604310</v>
      </c>
      <c r="G16" s="77">
        <v>1577664</v>
      </c>
      <c r="H16" s="77">
        <v>36604310</v>
      </c>
      <c r="I16" s="77">
        <v>0</v>
      </c>
      <c r="J16" s="78">
        <v>0</v>
      </c>
    </row>
    <row r="17" spans="1:10">
      <c r="A17" s="74" t="s">
        <v>472</v>
      </c>
      <c r="B17" s="75" t="s">
        <v>490</v>
      </c>
      <c r="C17" s="75" t="s">
        <v>472</v>
      </c>
      <c r="D17" s="76" t="s">
        <v>492</v>
      </c>
      <c r="E17" s="77">
        <v>1577664</v>
      </c>
      <c r="F17" s="77">
        <v>36604310</v>
      </c>
      <c r="G17" s="77">
        <v>1577664</v>
      </c>
      <c r="H17" s="77">
        <v>36604310</v>
      </c>
      <c r="I17" s="77">
        <v>0</v>
      </c>
      <c r="J17" s="78">
        <v>0</v>
      </c>
    </row>
    <row r="18" spans="1:10">
      <c r="A18" s="74" t="s">
        <v>493</v>
      </c>
      <c r="D18" s="76" t="s">
        <v>494</v>
      </c>
      <c r="E18" s="77">
        <v>146502</v>
      </c>
      <c r="F18" s="77">
        <v>297394</v>
      </c>
      <c r="G18" s="77">
        <v>146502</v>
      </c>
      <c r="H18" s="77">
        <v>297394</v>
      </c>
      <c r="I18" s="77">
        <v>0</v>
      </c>
      <c r="J18" s="78">
        <v>0</v>
      </c>
    </row>
    <row r="19" spans="1:10">
      <c r="A19" s="74" t="s">
        <v>493</v>
      </c>
      <c r="B19" s="75" t="s">
        <v>495</v>
      </c>
      <c r="D19" s="76" t="s">
        <v>496</v>
      </c>
      <c r="E19" s="77">
        <v>146502</v>
      </c>
      <c r="F19" s="77">
        <v>297394</v>
      </c>
      <c r="G19" s="77">
        <v>146502</v>
      </c>
      <c r="H19" s="77">
        <v>297394</v>
      </c>
      <c r="I19" s="77">
        <v>0</v>
      </c>
      <c r="J19" s="78">
        <v>0</v>
      </c>
    </row>
    <row r="20" spans="1:10">
      <c r="A20" s="74" t="s">
        <v>493</v>
      </c>
      <c r="B20" s="75" t="s">
        <v>495</v>
      </c>
      <c r="C20" s="75" t="s">
        <v>472</v>
      </c>
      <c r="D20" s="76" t="s">
        <v>497</v>
      </c>
      <c r="E20" s="77">
        <v>146502</v>
      </c>
      <c r="F20" s="77">
        <v>297394</v>
      </c>
      <c r="G20" s="77">
        <v>146502</v>
      </c>
      <c r="H20" s="77">
        <v>297394</v>
      </c>
      <c r="I20" s="77">
        <v>0</v>
      </c>
      <c r="J20" s="78">
        <v>0</v>
      </c>
    </row>
    <row r="21" spans="1:10">
      <c r="A21" s="74" t="s">
        <v>498</v>
      </c>
      <c r="D21" s="76" t="s">
        <v>499</v>
      </c>
      <c r="E21" s="77">
        <v>353772</v>
      </c>
      <c r="F21" s="77">
        <v>1325186</v>
      </c>
      <c r="G21" s="77">
        <v>353772</v>
      </c>
      <c r="H21" s="77">
        <v>1325186</v>
      </c>
      <c r="I21" s="77">
        <v>0</v>
      </c>
      <c r="J21" s="78">
        <v>0</v>
      </c>
    </row>
    <row r="22" spans="1:10">
      <c r="A22" s="74" t="s">
        <v>498</v>
      </c>
      <c r="B22" s="75" t="s">
        <v>472</v>
      </c>
      <c r="D22" s="76" t="s">
        <v>500</v>
      </c>
      <c r="E22" s="77">
        <v>6000</v>
      </c>
      <c r="F22" s="77">
        <v>22200</v>
      </c>
      <c r="G22" s="77">
        <v>6000</v>
      </c>
      <c r="H22" s="77">
        <v>22200</v>
      </c>
      <c r="I22" s="77">
        <v>0</v>
      </c>
      <c r="J22" s="78">
        <v>0</v>
      </c>
    </row>
    <row r="23" spans="1:10">
      <c r="A23" s="74" t="s">
        <v>498</v>
      </c>
      <c r="B23" s="75" t="s">
        <v>472</v>
      </c>
      <c r="C23" s="75" t="s">
        <v>474</v>
      </c>
      <c r="D23" s="76" t="s">
        <v>501</v>
      </c>
      <c r="E23" s="77">
        <v>6000</v>
      </c>
      <c r="F23" s="77">
        <v>22200</v>
      </c>
      <c r="G23" s="77">
        <v>6000</v>
      </c>
      <c r="H23" s="77">
        <v>22200</v>
      </c>
      <c r="I23" s="77">
        <v>0</v>
      </c>
      <c r="J23" s="78">
        <v>0</v>
      </c>
    </row>
    <row r="24" spans="1:10">
      <c r="A24" s="74" t="s">
        <v>498</v>
      </c>
      <c r="B24" s="75" t="s">
        <v>495</v>
      </c>
      <c r="D24" s="76" t="s">
        <v>502</v>
      </c>
      <c r="E24" s="77">
        <v>347772</v>
      </c>
      <c r="F24" s="77">
        <v>1302986</v>
      </c>
      <c r="G24" s="77">
        <v>347772</v>
      </c>
      <c r="H24" s="77">
        <v>1302986</v>
      </c>
      <c r="I24" s="77">
        <v>0</v>
      </c>
      <c r="J24" s="78">
        <v>0</v>
      </c>
    </row>
    <row r="25" spans="1:10">
      <c r="A25" s="74" t="s">
        <v>498</v>
      </c>
      <c r="B25" s="75" t="s">
        <v>495</v>
      </c>
      <c r="C25" s="75" t="s">
        <v>504</v>
      </c>
      <c r="D25" s="76" t="s">
        <v>505</v>
      </c>
      <c r="E25" s="77">
        <v>340140</v>
      </c>
      <c r="F25" s="77">
        <v>1274410</v>
      </c>
      <c r="G25" s="77">
        <v>340140</v>
      </c>
      <c r="H25" s="77">
        <v>1274410</v>
      </c>
      <c r="I25" s="77">
        <v>0</v>
      </c>
      <c r="J25" s="78">
        <v>0</v>
      </c>
    </row>
    <row r="26" spans="1:10">
      <c r="A26" s="74" t="s">
        <v>498</v>
      </c>
      <c r="B26" s="75" t="s">
        <v>495</v>
      </c>
      <c r="C26" s="75" t="s">
        <v>506</v>
      </c>
      <c r="D26" s="76" t="s">
        <v>507</v>
      </c>
      <c r="E26" s="77">
        <v>7632</v>
      </c>
      <c r="F26" s="77">
        <v>28576</v>
      </c>
      <c r="G26" s="77">
        <v>7632</v>
      </c>
      <c r="H26" s="77">
        <v>28576</v>
      </c>
      <c r="I26" s="77">
        <v>0</v>
      </c>
      <c r="J26" s="78">
        <v>0</v>
      </c>
    </row>
    <row r="27" spans="1:10">
      <c r="A27" s="74" t="s">
        <v>508</v>
      </c>
      <c r="D27" s="76" t="s">
        <v>509</v>
      </c>
      <c r="E27" s="77">
        <v>120000</v>
      </c>
      <c r="F27" s="77">
        <v>908000</v>
      </c>
      <c r="G27" s="77">
        <v>120000</v>
      </c>
      <c r="H27" s="77">
        <v>908000</v>
      </c>
      <c r="I27" s="77">
        <v>0</v>
      </c>
      <c r="J27" s="78">
        <v>0</v>
      </c>
    </row>
    <row r="28" spans="1:10">
      <c r="A28" s="74" t="s">
        <v>508</v>
      </c>
      <c r="B28" s="75" t="s">
        <v>472</v>
      </c>
      <c r="D28" s="76" t="s">
        <v>510</v>
      </c>
      <c r="E28" s="77">
        <v>120000</v>
      </c>
      <c r="F28" s="77">
        <v>878000</v>
      </c>
      <c r="G28" s="77">
        <v>120000</v>
      </c>
      <c r="H28" s="77">
        <v>878000</v>
      </c>
      <c r="I28" s="77">
        <v>0</v>
      </c>
      <c r="J28" s="78">
        <v>0</v>
      </c>
    </row>
    <row r="29" spans="1:10">
      <c r="A29" s="74" t="s">
        <v>508</v>
      </c>
      <c r="B29" s="75" t="s">
        <v>472</v>
      </c>
      <c r="C29" s="75" t="s">
        <v>495</v>
      </c>
      <c r="D29" s="76" t="s">
        <v>513</v>
      </c>
      <c r="E29" s="77">
        <v>120000</v>
      </c>
      <c r="F29" s="77">
        <v>878000</v>
      </c>
      <c r="G29" s="77">
        <v>120000</v>
      </c>
      <c r="H29" s="77">
        <v>878000</v>
      </c>
      <c r="I29" s="77">
        <v>0</v>
      </c>
      <c r="J29" s="78">
        <v>0</v>
      </c>
    </row>
    <row r="30" spans="1:10">
      <c r="A30" s="74" t="s">
        <v>508</v>
      </c>
      <c r="B30" s="75" t="s">
        <v>498</v>
      </c>
      <c r="D30" s="76" t="s">
        <v>514</v>
      </c>
      <c r="E30" s="77">
        <v>0</v>
      </c>
      <c r="F30" s="77">
        <v>30000</v>
      </c>
      <c r="G30" s="77">
        <v>0</v>
      </c>
      <c r="H30" s="77">
        <v>30000</v>
      </c>
      <c r="I30" s="77">
        <v>0</v>
      </c>
      <c r="J30" s="78">
        <v>0</v>
      </c>
    </row>
    <row r="31" spans="1:10">
      <c r="A31" s="74" t="s">
        <v>508</v>
      </c>
      <c r="B31" s="75" t="s">
        <v>498</v>
      </c>
      <c r="C31" s="75" t="s">
        <v>472</v>
      </c>
      <c r="D31" s="76" t="s">
        <v>515</v>
      </c>
      <c r="E31" s="77">
        <v>0</v>
      </c>
      <c r="F31" s="77">
        <v>30000</v>
      </c>
      <c r="G31" s="77">
        <v>0</v>
      </c>
      <c r="H31" s="77">
        <v>30000</v>
      </c>
      <c r="I31" s="77">
        <v>0</v>
      </c>
      <c r="J31" s="78">
        <v>0</v>
      </c>
    </row>
    <row r="32" spans="1:10">
      <c r="A32" s="74" t="s">
        <v>516</v>
      </c>
      <c r="D32" s="76" t="s">
        <v>517</v>
      </c>
      <c r="E32" s="77">
        <v>810769</v>
      </c>
      <c r="F32" s="77">
        <v>2506050</v>
      </c>
      <c r="G32" s="77">
        <v>0</v>
      </c>
      <c r="H32" s="77">
        <v>1695281</v>
      </c>
      <c r="I32" s="77">
        <v>810769</v>
      </c>
      <c r="J32" s="78">
        <v>810769</v>
      </c>
    </row>
    <row r="33" spans="1:10">
      <c r="A33" s="74" t="s">
        <v>516</v>
      </c>
      <c r="B33" s="75" t="s">
        <v>472</v>
      </c>
      <c r="D33" s="76" t="s">
        <v>518</v>
      </c>
      <c r="E33" s="77">
        <v>810769</v>
      </c>
      <c r="F33" s="77">
        <v>2506050</v>
      </c>
      <c r="G33" s="77">
        <v>0</v>
      </c>
      <c r="H33" s="77">
        <v>1695281</v>
      </c>
      <c r="I33" s="77">
        <v>810769</v>
      </c>
      <c r="J33" s="78">
        <v>810769</v>
      </c>
    </row>
    <row r="34" spans="1:10">
      <c r="A34" s="74" t="s">
        <v>516</v>
      </c>
      <c r="B34" s="75" t="s">
        <v>472</v>
      </c>
      <c r="C34" s="75" t="s">
        <v>472</v>
      </c>
      <c r="D34" s="76" t="s">
        <v>519</v>
      </c>
      <c r="E34" s="77">
        <v>0</v>
      </c>
      <c r="F34" s="77">
        <v>1215281</v>
      </c>
      <c r="G34" s="77">
        <v>0</v>
      </c>
      <c r="H34" s="77">
        <v>1215281</v>
      </c>
      <c r="I34" s="77">
        <v>0</v>
      </c>
      <c r="J34" s="78">
        <v>0</v>
      </c>
    </row>
    <row r="35" spans="1:10">
      <c r="A35" s="74" t="s">
        <v>516</v>
      </c>
      <c r="B35" s="75" t="s">
        <v>472</v>
      </c>
      <c r="C35" s="75" t="s">
        <v>474</v>
      </c>
      <c r="D35" s="76" t="s">
        <v>520</v>
      </c>
      <c r="E35" s="77">
        <v>810769</v>
      </c>
      <c r="F35" s="77">
        <v>1290769</v>
      </c>
      <c r="G35" s="77">
        <v>0</v>
      </c>
      <c r="H35" s="77">
        <v>480000</v>
      </c>
      <c r="I35" s="77">
        <v>810769</v>
      </c>
      <c r="J35" s="78">
        <v>810769</v>
      </c>
    </row>
    <row r="36" spans="1:10">
      <c r="A36" s="74" t="s">
        <v>525</v>
      </c>
      <c r="D36" s="76" t="s">
        <v>526</v>
      </c>
      <c r="E36" s="77">
        <v>35725</v>
      </c>
      <c r="F36" s="77">
        <v>159801</v>
      </c>
      <c r="G36" s="77">
        <v>35725</v>
      </c>
      <c r="H36" s="77">
        <v>159801</v>
      </c>
      <c r="I36" s="77">
        <v>0</v>
      </c>
      <c r="J36" s="78">
        <v>0</v>
      </c>
    </row>
    <row r="37" spans="1:10">
      <c r="A37" s="74" t="s">
        <v>525</v>
      </c>
      <c r="B37" s="75" t="s">
        <v>474</v>
      </c>
      <c r="D37" s="76" t="s">
        <v>529</v>
      </c>
      <c r="E37" s="77">
        <v>35725</v>
      </c>
      <c r="F37" s="77">
        <v>159801</v>
      </c>
      <c r="G37" s="77">
        <v>35725</v>
      </c>
      <c r="H37" s="77">
        <v>159801</v>
      </c>
      <c r="I37" s="77">
        <v>0</v>
      </c>
      <c r="J37" s="78">
        <v>0</v>
      </c>
    </row>
    <row r="38" spans="1:10">
      <c r="A38" s="74" t="s">
        <v>525</v>
      </c>
      <c r="B38" s="75" t="s">
        <v>474</v>
      </c>
      <c r="C38" s="75" t="s">
        <v>472</v>
      </c>
      <c r="D38" s="76" t="s">
        <v>530</v>
      </c>
      <c r="E38" s="77">
        <v>0</v>
      </c>
      <c r="F38" s="77">
        <v>3867</v>
      </c>
      <c r="G38" s="77">
        <v>0</v>
      </c>
      <c r="H38" s="77">
        <v>3867</v>
      </c>
      <c r="I38" s="77">
        <v>0</v>
      </c>
      <c r="J38" s="78">
        <v>0</v>
      </c>
    </row>
    <row r="39" spans="1:10">
      <c r="A39" s="74" t="s">
        <v>525</v>
      </c>
      <c r="B39" s="75" t="s">
        <v>474</v>
      </c>
      <c r="C39" s="75" t="s">
        <v>493</v>
      </c>
      <c r="D39" s="76" t="s">
        <v>531</v>
      </c>
      <c r="E39" s="77">
        <v>35725</v>
      </c>
      <c r="F39" s="77">
        <v>151334</v>
      </c>
      <c r="G39" s="77">
        <v>35725</v>
      </c>
      <c r="H39" s="77">
        <v>151334</v>
      </c>
      <c r="I39" s="77">
        <v>0</v>
      </c>
      <c r="J39" s="78">
        <v>0</v>
      </c>
    </row>
    <row r="40" spans="1:10">
      <c r="A40" s="74" t="s">
        <v>525</v>
      </c>
      <c r="B40" s="75" t="s">
        <v>474</v>
      </c>
      <c r="C40" s="75" t="s">
        <v>521</v>
      </c>
      <c r="D40" s="76" t="s">
        <v>532</v>
      </c>
      <c r="E40" s="77">
        <v>0</v>
      </c>
      <c r="F40" s="77">
        <v>4600</v>
      </c>
      <c r="G40" s="77">
        <v>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3122424</v>
      </c>
      <c r="F43" s="77">
        <v>42415812</v>
      </c>
    </row>
    <row r="53" spans="1:10">
      <c r="B53" s="83"/>
      <c r="C53" s="83"/>
      <c r="D53" s="76" t="s">
        <v>470</v>
      </c>
      <c r="E53" s="77">
        <v>34305523</v>
      </c>
      <c r="F53" s="77">
        <v>54020060</v>
      </c>
      <c r="G53" s="77">
        <v>13813541</v>
      </c>
      <c r="H53" s="77">
        <v>33528078</v>
      </c>
      <c r="I53" s="77">
        <v>20491982</v>
      </c>
      <c r="J53" s="78">
        <v>20491982</v>
      </c>
    </row>
    <row r="54" spans="1:10">
      <c r="D54" s="76" t="s">
        <v>471</v>
      </c>
      <c r="E54" s="77">
        <v>14771652</v>
      </c>
      <c r="F54" s="77">
        <v>34356189</v>
      </c>
      <c r="G54" s="77">
        <v>13619081</v>
      </c>
      <c r="H54" s="77">
        <v>33203618</v>
      </c>
      <c r="I54" s="77">
        <v>1152571</v>
      </c>
      <c r="J54" s="78">
        <v>1152571</v>
      </c>
    </row>
    <row r="55" spans="1:10">
      <c r="A55" s="74" t="s">
        <v>472</v>
      </c>
      <c r="D55" s="76" t="s">
        <v>535</v>
      </c>
      <c r="E55" s="77">
        <v>7962954</v>
      </c>
      <c r="F55" s="77">
        <v>20486446</v>
      </c>
      <c r="G55" s="77">
        <v>7557954</v>
      </c>
      <c r="H55" s="77">
        <v>20081446</v>
      </c>
      <c r="I55" s="77">
        <v>405000</v>
      </c>
      <c r="J55" s="78">
        <v>405000</v>
      </c>
    </row>
    <row r="56" spans="1:10">
      <c r="A56" s="74" t="s">
        <v>472</v>
      </c>
      <c r="B56" s="75" t="s">
        <v>536</v>
      </c>
      <c r="D56" s="76" t="s">
        <v>537</v>
      </c>
      <c r="E56" s="77">
        <v>1227938</v>
      </c>
      <c r="F56" s="77">
        <v>3122274</v>
      </c>
      <c r="G56" s="77">
        <v>1227938</v>
      </c>
      <c r="H56" s="77">
        <v>3122274</v>
      </c>
      <c r="I56" s="77">
        <v>0</v>
      </c>
      <c r="J56" s="78">
        <v>0</v>
      </c>
    </row>
    <row r="57" spans="1:10">
      <c r="A57" s="74" t="s">
        <v>472</v>
      </c>
      <c r="B57" s="75" t="s">
        <v>536</v>
      </c>
      <c r="C57" s="75" t="s">
        <v>472</v>
      </c>
      <c r="D57" s="76" t="s">
        <v>538</v>
      </c>
      <c r="E57" s="77">
        <v>1197135</v>
      </c>
      <c r="F57" s="77">
        <v>2820176</v>
      </c>
      <c r="G57" s="77">
        <v>1197135</v>
      </c>
      <c r="H57" s="77">
        <v>2820176</v>
      </c>
      <c r="I57" s="77">
        <v>0</v>
      </c>
      <c r="J57" s="78">
        <v>0</v>
      </c>
    </row>
    <row r="58" spans="1:10">
      <c r="A58" s="74" t="s">
        <v>472</v>
      </c>
      <c r="B58" s="75" t="s">
        <v>536</v>
      </c>
      <c r="C58" s="75" t="s">
        <v>474</v>
      </c>
      <c r="D58" s="76" t="s">
        <v>539</v>
      </c>
      <c r="E58" s="77">
        <v>0</v>
      </c>
      <c r="F58" s="77">
        <v>73235</v>
      </c>
      <c r="G58" s="77">
        <v>0</v>
      </c>
      <c r="H58" s="77">
        <v>73235</v>
      </c>
      <c r="I58" s="77">
        <v>0</v>
      </c>
      <c r="J58" s="78">
        <v>0</v>
      </c>
    </row>
    <row r="59" spans="1:10">
      <c r="A59" s="74" t="s">
        <v>472</v>
      </c>
      <c r="B59" s="75" t="s">
        <v>536</v>
      </c>
      <c r="C59" s="75" t="s">
        <v>495</v>
      </c>
      <c r="D59" s="76" t="s">
        <v>540</v>
      </c>
      <c r="E59" s="77">
        <v>5370</v>
      </c>
      <c r="F59" s="77">
        <v>56646</v>
      </c>
      <c r="G59" s="77">
        <v>5370</v>
      </c>
      <c r="H59" s="77">
        <v>56646</v>
      </c>
      <c r="I59" s="77">
        <v>0</v>
      </c>
      <c r="J59" s="78">
        <v>0</v>
      </c>
    </row>
    <row r="60" spans="1:10">
      <c r="A60" s="74" t="s">
        <v>472</v>
      </c>
      <c r="B60" s="75" t="s">
        <v>536</v>
      </c>
      <c r="C60" s="75" t="s">
        <v>498</v>
      </c>
      <c r="D60" s="76" t="s">
        <v>541</v>
      </c>
      <c r="E60" s="77">
        <v>25433</v>
      </c>
      <c r="F60" s="77">
        <v>172217</v>
      </c>
      <c r="G60" s="77">
        <v>25433</v>
      </c>
      <c r="H60" s="77">
        <v>172217</v>
      </c>
      <c r="I60" s="77">
        <v>0</v>
      </c>
      <c r="J60" s="78">
        <v>0</v>
      </c>
    </row>
    <row r="61" spans="1:10">
      <c r="A61" s="74" t="s">
        <v>472</v>
      </c>
      <c r="B61" s="75" t="s">
        <v>542</v>
      </c>
      <c r="D61" s="76" t="s">
        <v>543</v>
      </c>
      <c r="E61" s="77">
        <v>3267970</v>
      </c>
      <c r="F61" s="77">
        <v>9686473</v>
      </c>
      <c r="G61" s="77">
        <v>3267970</v>
      </c>
      <c r="H61" s="77">
        <v>9686473</v>
      </c>
      <c r="I61" s="77">
        <v>0</v>
      </c>
      <c r="J61" s="78">
        <v>0</v>
      </c>
    </row>
    <row r="62" spans="1:10">
      <c r="A62" s="74" t="s">
        <v>472</v>
      </c>
      <c r="B62" s="75" t="s">
        <v>542</v>
      </c>
      <c r="C62" s="75" t="s">
        <v>472</v>
      </c>
      <c r="D62" s="76" t="s">
        <v>538</v>
      </c>
      <c r="E62" s="77">
        <v>1323080</v>
      </c>
      <c r="F62" s="77">
        <v>3825893</v>
      </c>
      <c r="G62" s="77">
        <v>1323080</v>
      </c>
      <c r="H62" s="77">
        <v>3825893</v>
      </c>
      <c r="I62" s="77">
        <v>0</v>
      </c>
      <c r="J62" s="78">
        <v>0</v>
      </c>
    </row>
    <row r="63" spans="1:10">
      <c r="A63" s="74" t="s">
        <v>472</v>
      </c>
      <c r="B63" s="75" t="s">
        <v>542</v>
      </c>
      <c r="C63" s="75" t="s">
        <v>474</v>
      </c>
      <c r="D63" s="76" t="s">
        <v>544</v>
      </c>
      <c r="E63" s="77">
        <v>1944890</v>
      </c>
      <c r="F63" s="77">
        <v>5860580</v>
      </c>
      <c r="G63" s="77">
        <v>1944890</v>
      </c>
      <c r="H63" s="77">
        <v>5860580</v>
      </c>
      <c r="I63" s="77">
        <v>0</v>
      </c>
      <c r="J63" s="78">
        <v>0</v>
      </c>
    </row>
    <row r="64" spans="1:10">
      <c r="A64" s="74" t="s">
        <v>472</v>
      </c>
      <c r="B64" s="75" t="s">
        <v>545</v>
      </c>
      <c r="D64" s="76" t="s">
        <v>546</v>
      </c>
      <c r="E64" s="77">
        <v>2907717</v>
      </c>
      <c r="F64" s="77">
        <v>6520391</v>
      </c>
      <c r="G64" s="77">
        <v>2502717</v>
      </c>
      <c r="H64" s="77">
        <v>6115391</v>
      </c>
      <c r="I64" s="77">
        <v>405000</v>
      </c>
      <c r="J64" s="78">
        <v>405000</v>
      </c>
    </row>
    <row r="65" spans="1:10">
      <c r="A65" s="74" t="s">
        <v>472</v>
      </c>
      <c r="B65" s="75" t="s">
        <v>545</v>
      </c>
      <c r="C65" s="75" t="s">
        <v>474</v>
      </c>
      <c r="D65" s="76" t="s">
        <v>547</v>
      </c>
      <c r="E65" s="77">
        <v>2192431</v>
      </c>
      <c r="F65" s="77">
        <v>5157219</v>
      </c>
      <c r="G65" s="77">
        <v>2192431</v>
      </c>
      <c r="H65" s="77">
        <v>5157219</v>
      </c>
      <c r="I65" s="77">
        <v>0</v>
      </c>
      <c r="J65" s="78">
        <v>0</v>
      </c>
    </row>
    <row r="66" spans="1:10">
      <c r="A66" s="74" t="s">
        <v>472</v>
      </c>
      <c r="B66" s="75" t="s">
        <v>545</v>
      </c>
      <c r="C66" s="75" t="s">
        <v>495</v>
      </c>
      <c r="D66" s="76" t="s">
        <v>548</v>
      </c>
      <c r="E66" s="77">
        <v>13360</v>
      </c>
      <c r="F66" s="77">
        <v>17318</v>
      </c>
      <c r="G66" s="77">
        <v>13360</v>
      </c>
      <c r="H66" s="77">
        <v>17318</v>
      </c>
      <c r="I66" s="77">
        <v>0</v>
      </c>
      <c r="J66" s="78">
        <v>0</v>
      </c>
    </row>
    <row r="67" spans="1:10">
      <c r="A67" s="74" t="s">
        <v>472</v>
      </c>
      <c r="B67" s="75" t="s">
        <v>545</v>
      </c>
      <c r="C67" s="75" t="s">
        <v>498</v>
      </c>
      <c r="D67" s="76" t="s">
        <v>550</v>
      </c>
      <c r="E67" s="77">
        <v>421657</v>
      </c>
      <c r="F67" s="77">
        <v>800196</v>
      </c>
      <c r="G67" s="77">
        <v>16657</v>
      </c>
      <c r="H67" s="77">
        <v>395196</v>
      </c>
      <c r="I67" s="77">
        <v>405000</v>
      </c>
      <c r="J67" s="78">
        <v>405000</v>
      </c>
    </row>
    <row r="68" spans="1:10">
      <c r="A68" s="74" t="s">
        <v>472</v>
      </c>
      <c r="B68" s="75" t="s">
        <v>545</v>
      </c>
      <c r="C68" s="75" t="s">
        <v>504</v>
      </c>
      <c r="D68" s="76" t="s">
        <v>551</v>
      </c>
      <c r="E68" s="77">
        <v>280269</v>
      </c>
      <c r="F68" s="77">
        <v>545658</v>
      </c>
      <c r="G68" s="77">
        <v>280269</v>
      </c>
      <c r="H68" s="77">
        <v>545658</v>
      </c>
      <c r="I68" s="77">
        <v>0</v>
      </c>
      <c r="J68" s="78">
        <v>0</v>
      </c>
    </row>
    <row r="69" spans="1:10">
      <c r="A69" s="74" t="s">
        <v>472</v>
      </c>
      <c r="B69" s="75" t="s">
        <v>552</v>
      </c>
      <c r="D69" s="76" t="s">
        <v>553</v>
      </c>
      <c r="E69" s="77">
        <v>559329</v>
      </c>
      <c r="F69" s="77">
        <v>1157308</v>
      </c>
      <c r="G69" s="77">
        <v>559329</v>
      </c>
      <c r="H69" s="77">
        <v>1157308</v>
      </c>
      <c r="I69" s="77">
        <v>0</v>
      </c>
      <c r="J69" s="78">
        <v>0</v>
      </c>
    </row>
    <row r="70" spans="1:10">
      <c r="A70" s="74" t="s">
        <v>472</v>
      </c>
      <c r="B70" s="75" t="s">
        <v>552</v>
      </c>
      <c r="C70" s="75" t="s">
        <v>474</v>
      </c>
      <c r="D70" s="76" t="s">
        <v>554</v>
      </c>
      <c r="E70" s="77">
        <v>559329</v>
      </c>
      <c r="F70" s="77">
        <v>1157308</v>
      </c>
      <c r="G70" s="77">
        <v>559329</v>
      </c>
      <c r="H70" s="77">
        <v>1157308</v>
      </c>
      <c r="I70" s="77">
        <v>0</v>
      </c>
      <c r="J70" s="78">
        <v>0</v>
      </c>
    </row>
    <row r="71" spans="1:10">
      <c r="A71" s="74" t="s">
        <v>474</v>
      </c>
      <c r="D71" s="76" t="s">
        <v>555</v>
      </c>
      <c r="E71" s="77">
        <v>733733</v>
      </c>
      <c r="F71" s="77">
        <v>2336847</v>
      </c>
      <c r="G71" s="77">
        <v>733733</v>
      </c>
      <c r="H71" s="77">
        <v>2336847</v>
      </c>
      <c r="I71" s="77">
        <v>0</v>
      </c>
      <c r="J71" s="78">
        <v>0</v>
      </c>
    </row>
    <row r="72" spans="1:10">
      <c r="A72" s="74" t="s">
        <v>474</v>
      </c>
      <c r="B72" s="75" t="s">
        <v>556</v>
      </c>
      <c r="D72" s="76" t="s">
        <v>557</v>
      </c>
      <c r="E72" s="77">
        <v>705892</v>
      </c>
      <c r="F72" s="77">
        <v>2132942</v>
      </c>
      <c r="G72" s="77">
        <v>705892</v>
      </c>
      <c r="H72" s="77">
        <v>2132942</v>
      </c>
      <c r="I72" s="77">
        <v>0</v>
      </c>
      <c r="J72" s="78">
        <v>0</v>
      </c>
    </row>
    <row r="73" spans="1:10">
      <c r="A73" s="74" t="s">
        <v>474</v>
      </c>
      <c r="B73" s="75" t="s">
        <v>556</v>
      </c>
      <c r="C73" s="75" t="s">
        <v>472</v>
      </c>
      <c r="D73" s="76" t="s">
        <v>538</v>
      </c>
      <c r="E73" s="77">
        <v>548836</v>
      </c>
      <c r="F73" s="77">
        <v>1423841</v>
      </c>
      <c r="G73" s="77">
        <v>548836</v>
      </c>
      <c r="H73" s="77">
        <v>1423841</v>
      </c>
      <c r="I73" s="77">
        <v>0</v>
      </c>
      <c r="J73" s="78">
        <v>0</v>
      </c>
    </row>
    <row r="74" spans="1:10">
      <c r="A74" s="74" t="s">
        <v>474</v>
      </c>
      <c r="B74" s="75" t="s">
        <v>556</v>
      </c>
      <c r="C74" s="75" t="s">
        <v>495</v>
      </c>
      <c r="D74" s="76" t="s">
        <v>559</v>
      </c>
      <c r="E74" s="77">
        <v>157056</v>
      </c>
      <c r="F74" s="77">
        <v>709101</v>
      </c>
      <c r="G74" s="77">
        <v>157056</v>
      </c>
      <c r="H74" s="77">
        <v>709101</v>
      </c>
      <c r="I74" s="77">
        <v>0</v>
      </c>
      <c r="J74" s="78">
        <v>0</v>
      </c>
    </row>
    <row r="75" spans="1:10">
      <c r="A75" s="74" t="s">
        <v>474</v>
      </c>
      <c r="B75" s="75" t="s">
        <v>560</v>
      </c>
      <c r="D75" s="76" t="s">
        <v>561</v>
      </c>
      <c r="E75" s="77">
        <v>27841</v>
      </c>
      <c r="F75" s="77">
        <v>203905</v>
      </c>
      <c r="G75" s="77">
        <v>27841</v>
      </c>
      <c r="H75" s="77">
        <v>203905</v>
      </c>
      <c r="I75" s="77">
        <v>0</v>
      </c>
      <c r="J75" s="78">
        <v>0</v>
      </c>
    </row>
    <row r="76" spans="1:10">
      <c r="A76" s="74" t="s">
        <v>474</v>
      </c>
      <c r="B76" s="75" t="s">
        <v>560</v>
      </c>
      <c r="C76" s="75" t="s">
        <v>495</v>
      </c>
      <c r="D76" s="76" t="s">
        <v>563</v>
      </c>
      <c r="E76" s="77">
        <v>27841</v>
      </c>
      <c r="F76" s="77">
        <v>203905</v>
      </c>
      <c r="G76" s="77">
        <v>27841</v>
      </c>
      <c r="H76" s="77">
        <v>203905</v>
      </c>
      <c r="I76" s="77">
        <v>0</v>
      </c>
      <c r="J76" s="78">
        <v>0</v>
      </c>
    </row>
    <row r="77" spans="1:10">
      <c r="A77" s="74" t="s">
        <v>495</v>
      </c>
      <c r="D77" s="76" t="s">
        <v>564</v>
      </c>
      <c r="E77" s="77">
        <v>2421602</v>
      </c>
      <c r="F77" s="77">
        <v>4565889</v>
      </c>
      <c r="G77" s="77">
        <v>1674031</v>
      </c>
      <c r="H77" s="77">
        <v>3818318</v>
      </c>
      <c r="I77" s="77">
        <v>747571</v>
      </c>
      <c r="J77" s="78">
        <v>747571</v>
      </c>
    </row>
    <row r="78" spans="1:10">
      <c r="A78" s="74" t="s">
        <v>495</v>
      </c>
      <c r="B78" s="75" t="s">
        <v>565</v>
      </c>
      <c r="D78" s="76" t="s">
        <v>566</v>
      </c>
      <c r="E78" s="77">
        <v>443460</v>
      </c>
      <c r="F78" s="77">
        <v>988697</v>
      </c>
      <c r="G78" s="77">
        <v>443460</v>
      </c>
      <c r="H78" s="77">
        <v>988697</v>
      </c>
      <c r="I78" s="77">
        <v>0</v>
      </c>
      <c r="J78" s="78">
        <v>0</v>
      </c>
    </row>
    <row r="79" spans="1:10">
      <c r="A79" s="74" t="s">
        <v>495</v>
      </c>
      <c r="B79" s="75" t="s">
        <v>565</v>
      </c>
      <c r="C79" s="75" t="s">
        <v>474</v>
      </c>
      <c r="D79" s="76" t="s">
        <v>567</v>
      </c>
      <c r="E79" s="77">
        <v>443460</v>
      </c>
      <c r="F79" s="77">
        <v>988163</v>
      </c>
      <c r="G79" s="77">
        <v>443460</v>
      </c>
      <c r="H79" s="77">
        <v>988163</v>
      </c>
      <c r="I79" s="77">
        <v>0</v>
      </c>
      <c r="J79" s="78">
        <v>0</v>
      </c>
    </row>
    <row r="80" spans="1:10">
      <c r="A80" s="74" t="s">
        <v>495</v>
      </c>
      <c r="B80" s="75" t="s">
        <v>565</v>
      </c>
      <c r="C80" s="75" t="s">
        <v>495</v>
      </c>
      <c r="D80" s="76" t="s">
        <v>568</v>
      </c>
      <c r="E80" s="77">
        <v>0</v>
      </c>
      <c r="F80" s="77">
        <v>534</v>
      </c>
      <c r="G80" s="77">
        <v>0</v>
      </c>
      <c r="H80" s="77">
        <v>534</v>
      </c>
      <c r="I80" s="77">
        <v>0</v>
      </c>
      <c r="J80" s="78">
        <v>0</v>
      </c>
    </row>
    <row r="81" spans="1:10">
      <c r="A81" s="74" t="s">
        <v>495</v>
      </c>
      <c r="B81" s="75" t="s">
        <v>572</v>
      </c>
      <c r="D81" s="76" t="s">
        <v>573</v>
      </c>
      <c r="E81" s="77">
        <v>668</v>
      </c>
      <c r="F81" s="77">
        <v>244629</v>
      </c>
      <c r="G81" s="77">
        <v>668</v>
      </c>
      <c r="H81" s="77">
        <v>244629</v>
      </c>
      <c r="I81" s="77">
        <v>0</v>
      </c>
      <c r="J81" s="78">
        <v>0</v>
      </c>
    </row>
    <row r="82" spans="1:10">
      <c r="A82" s="74" t="s">
        <v>495</v>
      </c>
      <c r="B82" s="75" t="s">
        <v>572</v>
      </c>
      <c r="C82" s="75" t="s">
        <v>474</v>
      </c>
      <c r="D82" s="76" t="s">
        <v>574</v>
      </c>
      <c r="E82" s="77">
        <v>668</v>
      </c>
      <c r="F82" s="77">
        <v>244629</v>
      </c>
      <c r="G82" s="77">
        <v>668</v>
      </c>
      <c r="H82" s="77">
        <v>244629</v>
      </c>
      <c r="I82" s="77">
        <v>0</v>
      </c>
      <c r="J82" s="78">
        <v>0</v>
      </c>
    </row>
    <row r="83" spans="1:10">
      <c r="A83" s="74" t="s">
        <v>495</v>
      </c>
      <c r="B83" s="75" t="s">
        <v>575</v>
      </c>
      <c r="D83" s="76" t="s">
        <v>576</v>
      </c>
      <c r="E83" s="77">
        <v>1977474</v>
      </c>
      <c r="F83" s="77">
        <v>3332563</v>
      </c>
      <c r="G83" s="77">
        <v>1229903</v>
      </c>
      <c r="H83" s="77">
        <v>2584992</v>
      </c>
      <c r="I83" s="77">
        <v>747571</v>
      </c>
      <c r="J83" s="78">
        <v>747571</v>
      </c>
    </row>
    <row r="84" spans="1:10">
      <c r="A84" s="74" t="s">
        <v>495</v>
      </c>
      <c r="B84" s="75" t="s">
        <v>575</v>
      </c>
      <c r="C84" s="75" t="s">
        <v>474</v>
      </c>
      <c r="D84" s="76" t="s">
        <v>577</v>
      </c>
      <c r="E84" s="77">
        <v>770982</v>
      </c>
      <c r="F84" s="77">
        <v>1620811</v>
      </c>
      <c r="G84" s="77">
        <v>770982</v>
      </c>
      <c r="H84" s="77">
        <v>1620811</v>
      </c>
      <c r="I84" s="77">
        <v>0</v>
      </c>
      <c r="J84" s="78">
        <v>0</v>
      </c>
    </row>
    <row r="85" spans="1:10">
      <c r="A85" s="74" t="s">
        <v>495</v>
      </c>
      <c r="B85" s="75" t="s">
        <v>575</v>
      </c>
      <c r="C85" s="75" t="s">
        <v>493</v>
      </c>
      <c r="D85" s="76" t="s">
        <v>578</v>
      </c>
      <c r="E85" s="77">
        <v>755758</v>
      </c>
      <c r="F85" s="77">
        <v>825713</v>
      </c>
      <c r="G85" s="77">
        <v>8187</v>
      </c>
      <c r="H85" s="77">
        <v>78142</v>
      </c>
      <c r="I85" s="77">
        <v>747571</v>
      </c>
      <c r="J85" s="78">
        <v>747571</v>
      </c>
    </row>
    <row r="86" spans="1:10">
      <c r="A86" s="74" t="s">
        <v>495</v>
      </c>
      <c r="B86" s="75" t="s">
        <v>575</v>
      </c>
      <c r="C86" s="75" t="s">
        <v>498</v>
      </c>
      <c r="D86" s="76" t="s">
        <v>579</v>
      </c>
      <c r="E86" s="77">
        <v>318394</v>
      </c>
      <c r="F86" s="77">
        <v>536965</v>
      </c>
      <c r="G86" s="77">
        <v>318394</v>
      </c>
      <c r="H86" s="77">
        <v>536965</v>
      </c>
      <c r="I86" s="77">
        <v>0</v>
      </c>
      <c r="J86" s="78">
        <v>0</v>
      </c>
    </row>
    <row r="87" spans="1:10">
      <c r="A87" s="74" t="s">
        <v>495</v>
      </c>
      <c r="B87" s="75" t="s">
        <v>575</v>
      </c>
      <c r="C87" s="75" t="s">
        <v>504</v>
      </c>
      <c r="D87" s="76" t="s">
        <v>580</v>
      </c>
      <c r="E87" s="77">
        <v>132340</v>
      </c>
      <c r="F87" s="77">
        <v>349074</v>
      </c>
      <c r="G87" s="77">
        <v>132340</v>
      </c>
      <c r="H87" s="77">
        <v>349074</v>
      </c>
      <c r="I87" s="77">
        <v>0</v>
      </c>
      <c r="J87" s="78">
        <v>0</v>
      </c>
    </row>
    <row r="88" spans="1:10">
      <c r="A88" s="74" t="s">
        <v>493</v>
      </c>
      <c r="D88" s="76" t="s">
        <v>581</v>
      </c>
      <c r="E88" s="77">
        <v>3948</v>
      </c>
      <c r="F88" s="77">
        <v>79451</v>
      </c>
      <c r="G88" s="77">
        <v>3948</v>
      </c>
      <c r="H88" s="77">
        <v>79451</v>
      </c>
      <c r="I88" s="77">
        <v>0</v>
      </c>
      <c r="J88" s="78">
        <v>0</v>
      </c>
    </row>
    <row r="89" spans="1:10">
      <c r="A89" s="74" t="s">
        <v>493</v>
      </c>
      <c r="B89" s="75" t="s">
        <v>582</v>
      </c>
      <c r="D89" s="76" t="s">
        <v>583</v>
      </c>
      <c r="E89" s="77">
        <v>0</v>
      </c>
      <c r="F89" s="77">
        <v>73613</v>
      </c>
      <c r="G89" s="77">
        <v>0</v>
      </c>
      <c r="H89" s="77">
        <v>73613</v>
      </c>
      <c r="I89" s="77">
        <v>0</v>
      </c>
      <c r="J89" s="78">
        <v>0</v>
      </c>
    </row>
    <row r="90" spans="1:10">
      <c r="A90" s="74" t="s">
        <v>493</v>
      </c>
      <c r="B90" s="75" t="s">
        <v>582</v>
      </c>
      <c r="C90" s="75" t="s">
        <v>474</v>
      </c>
      <c r="D90" s="76" t="s">
        <v>584</v>
      </c>
      <c r="E90" s="77">
        <v>0</v>
      </c>
      <c r="F90" s="77">
        <v>73613</v>
      </c>
      <c r="G90" s="77">
        <v>0</v>
      </c>
      <c r="H90" s="77">
        <v>73613</v>
      </c>
      <c r="I90" s="77">
        <v>0</v>
      </c>
      <c r="J90" s="78">
        <v>0</v>
      </c>
    </row>
    <row r="91" spans="1:10">
      <c r="A91" s="74" t="s">
        <v>493</v>
      </c>
      <c r="B91" s="75" t="s">
        <v>585</v>
      </c>
      <c r="D91" s="76" t="s">
        <v>586</v>
      </c>
      <c r="E91" s="77">
        <v>1890</v>
      </c>
      <c r="F91" s="77">
        <v>3780</v>
      </c>
      <c r="G91" s="77">
        <v>1890</v>
      </c>
      <c r="H91" s="77">
        <v>3780</v>
      </c>
      <c r="I91" s="77">
        <v>0</v>
      </c>
      <c r="J91" s="78">
        <v>0</v>
      </c>
    </row>
    <row r="92" spans="1:10">
      <c r="A92" s="74" t="s">
        <v>493</v>
      </c>
      <c r="B92" s="75" t="s">
        <v>585</v>
      </c>
      <c r="C92" s="75" t="s">
        <v>474</v>
      </c>
      <c r="D92" s="76" t="s">
        <v>587</v>
      </c>
      <c r="E92" s="77">
        <v>1890</v>
      </c>
      <c r="F92" s="77">
        <v>3780</v>
      </c>
      <c r="G92" s="77">
        <v>1890</v>
      </c>
      <c r="H92" s="77">
        <v>3780</v>
      </c>
      <c r="I92" s="77">
        <v>0</v>
      </c>
      <c r="J92" s="78">
        <v>0</v>
      </c>
    </row>
    <row r="93" spans="1:10">
      <c r="A93" s="74" t="s">
        <v>493</v>
      </c>
      <c r="B93" s="75" t="s">
        <v>588</v>
      </c>
      <c r="D93" s="76" t="s">
        <v>589</v>
      </c>
      <c r="E93" s="77">
        <v>2058</v>
      </c>
      <c r="F93" s="77">
        <v>2058</v>
      </c>
      <c r="G93" s="77">
        <v>2058</v>
      </c>
      <c r="H93" s="77">
        <v>2058</v>
      </c>
      <c r="I93" s="77">
        <v>0</v>
      </c>
      <c r="J93" s="78">
        <v>0</v>
      </c>
    </row>
    <row r="94" spans="1:10">
      <c r="A94" s="74" t="s">
        <v>493</v>
      </c>
      <c r="B94" s="75" t="s">
        <v>588</v>
      </c>
      <c r="C94" s="75" t="s">
        <v>474</v>
      </c>
      <c r="D94" s="76" t="s">
        <v>590</v>
      </c>
      <c r="E94" s="77">
        <v>2058</v>
      </c>
      <c r="F94" s="77">
        <v>2058</v>
      </c>
      <c r="G94" s="77">
        <v>2058</v>
      </c>
      <c r="H94" s="77">
        <v>2058</v>
      </c>
      <c r="I94" s="77">
        <v>0</v>
      </c>
      <c r="J94" s="78">
        <v>0</v>
      </c>
    </row>
    <row r="95" spans="1:10">
      <c r="A95" s="74" t="s">
        <v>498</v>
      </c>
      <c r="D95" s="76" t="s">
        <v>591</v>
      </c>
      <c r="E95" s="77">
        <v>3482221</v>
      </c>
      <c r="F95" s="77">
        <v>6343100</v>
      </c>
      <c r="G95" s="77">
        <v>3482221</v>
      </c>
      <c r="H95" s="77">
        <v>6343100</v>
      </c>
      <c r="I95" s="77">
        <v>0</v>
      </c>
      <c r="J95" s="78">
        <v>0</v>
      </c>
    </row>
    <row r="96" spans="1:10">
      <c r="A96" s="74" t="s">
        <v>498</v>
      </c>
      <c r="B96" s="75" t="s">
        <v>592</v>
      </c>
      <c r="D96" s="76" t="s">
        <v>593</v>
      </c>
      <c r="E96" s="77">
        <v>3482221</v>
      </c>
      <c r="F96" s="77">
        <v>6343100</v>
      </c>
      <c r="G96" s="77">
        <v>3482221</v>
      </c>
      <c r="H96" s="77">
        <v>6343100</v>
      </c>
      <c r="I96" s="77">
        <v>0</v>
      </c>
      <c r="J96" s="78">
        <v>0</v>
      </c>
    </row>
    <row r="97" spans="1:10">
      <c r="A97" s="74" t="s">
        <v>498</v>
      </c>
      <c r="B97" s="75" t="s">
        <v>592</v>
      </c>
      <c r="C97" s="75" t="s">
        <v>472</v>
      </c>
      <c r="D97" s="76" t="s">
        <v>538</v>
      </c>
      <c r="E97" s="77">
        <v>3341883</v>
      </c>
      <c r="F97" s="77">
        <v>6111597</v>
      </c>
      <c r="G97" s="77">
        <v>3341883</v>
      </c>
      <c r="H97" s="77">
        <v>6111597</v>
      </c>
      <c r="I97" s="77">
        <v>0</v>
      </c>
      <c r="J97" s="78">
        <v>0</v>
      </c>
    </row>
    <row r="98" spans="1:10">
      <c r="A98" s="74" t="s">
        <v>498</v>
      </c>
      <c r="B98" s="75" t="s">
        <v>592</v>
      </c>
      <c r="C98" s="75" t="s">
        <v>474</v>
      </c>
      <c r="D98" s="76" t="s">
        <v>594</v>
      </c>
      <c r="E98" s="77">
        <v>10200</v>
      </c>
      <c r="F98" s="77">
        <v>79597</v>
      </c>
      <c r="G98" s="77">
        <v>10200</v>
      </c>
      <c r="H98" s="77">
        <v>79597</v>
      </c>
      <c r="I98" s="77">
        <v>0</v>
      </c>
      <c r="J98" s="78">
        <v>0</v>
      </c>
    </row>
    <row r="99" spans="1:10">
      <c r="A99" s="74" t="s">
        <v>498</v>
      </c>
      <c r="B99" s="75" t="s">
        <v>592</v>
      </c>
      <c r="C99" s="75" t="s">
        <v>495</v>
      </c>
      <c r="D99" s="76" t="s">
        <v>595</v>
      </c>
      <c r="E99" s="77">
        <v>130138</v>
      </c>
      <c r="F99" s="77">
        <v>151906</v>
      </c>
      <c r="G99" s="77">
        <v>130138</v>
      </c>
      <c r="H99" s="77">
        <v>151906</v>
      </c>
      <c r="I99" s="77">
        <v>0</v>
      </c>
      <c r="J99" s="78">
        <v>0</v>
      </c>
    </row>
    <row r="100" spans="1:10">
      <c r="A100" s="74" t="s">
        <v>504</v>
      </c>
      <c r="D100" s="76" t="s">
        <v>599</v>
      </c>
      <c r="E100" s="77">
        <v>0</v>
      </c>
      <c r="F100" s="77">
        <v>377262</v>
      </c>
      <c r="G100" s="77">
        <v>0</v>
      </c>
      <c r="H100" s="77">
        <v>377262</v>
      </c>
      <c r="I100" s="77">
        <v>0</v>
      </c>
      <c r="J100" s="78">
        <v>0</v>
      </c>
    </row>
    <row r="101" spans="1:10">
      <c r="A101" s="74" t="s">
        <v>504</v>
      </c>
      <c r="B101" s="75" t="s">
        <v>600</v>
      </c>
      <c r="D101" s="76" t="s">
        <v>601</v>
      </c>
      <c r="E101" s="77">
        <v>0</v>
      </c>
      <c r="F101" s="77">
        <v>377262</v>
      </c>
      <c r="G101" s="77">
        <v>0</v>
      </c>
      <c r="H101" s="77">
        <v>377262</v>
      </c>
      <c r="I101" s="77">
        <v>0</v>
      </c>
      <c r="J101" s="78">
        <v>0</v>
      </c>
    </row>
    <row r="102" spans="1:10">
      <c r="A102" s="74" t="s">
        <v>504</v>
      </c>
      <c r="B102" s="75" t="s">
        <v>600</v>
      </c>
      <c r="C102" s="75" t="s">
        <v>472</v>
      </c>
      <c r="D102" s="76" t="s">
        <v>602</v>
      </c>
      <c r="E102" s="77">
        <v>0</v>
      </c>
      <c r="F102" s="77">
        <v>377262</v>
      </c>
      <c r="G102" s="77">
        <v>0</v>
      </c>
      <c r="H102" s="77">
        <v>377262</v>
      </c>
      <c r="I102" s="77">
        <v>0</v>
      </c>
      <c r="J102" s="78">
        <v>0</v>
      </c>
    </row>
    <row r="103" spans="1:10">
      <c r="A103" s="74" t="s">
        <v>506</v>
      </c>
      <c r="D103" s="76" t="s">
        <v>603</v>
      </c>
      <c r="E103" s="77">
        <v>167194</v>
      </c>
      <c r="F103" s="77">
        <v>167194</v>
      </c>
      <c r="G103" s="77">
        <v>167194</v>
      </c>
      <c r="H103" s="77">
        <v>167194</v>
      </c>
      <c r="I103" s="77">
        <v>0</v>
      </c>
      <c r="J103" s="78">
        <v>0</v>
      </c>
    </row>
    <row r="104" spans="1:10">
      <c r="A104" s="74" t="s">
        <v>506</v>
      </c>
      <c r="B104" s="75" t="s">
        <v>604</v>
      </c>
      <c r="D104" s="76" t="s">
        <v>605</v>
      </c>
      <c r="E104" s="77">
        <v>167194</v>
      </c>
      <c r="F104" s="77">
        <v>167194</v>
      </c>
      <c r="G104" s="77">
        <v>167194</v>
      </c>
      <c r="H104" s="77">
        <v>167194</v>
      </c>
      <c r="I104" s="77">
        <v>0</v>
      </c>
      <c r="J104" s="78">
        <v>0</v>
      </c>
    </row>
    <row r="105" spans="1:10">
      <c r="A105" s="74" t="s">
        <v>506</v>
      </c>
      <c r="B105" s="75" t="s">
        <v>604</v>
      </c>
      <c r="C105" s="75" t="s">
        <v>474</v>
      </c>
      <c r="D105" s="76" t="s">
        <v>606</v>
      </c>
      <c r="E105" s="77">
        <v>167194</v>
      </c>
      <c r="F105" s="77">
        <v>167194</v>
      </c>
      <c r="G105" s="77">
        <v>167194</v>
      </c>
      <c r="H105" s="77">
        <v>167194</v>
      </c>
      <c r="I105" s="77">
        <v>0</v>
      </c>
      <c r="J105" s="78">
        <v>0</v>
      </c>
    </row>
    <row r="106" spans="1:10">
      <c r="D106" s="76" t="s">
        <v>533</v>
      </c>
      <c r="E106" s="77">
        <v>19533871</v>
      </c>
      <c r="F106" s="77">
        <v>19663871</v>
      </c>
      <c r="G106" s="77">
        <v>194460</v>
      </c>
      <c r="H106" s="77">
        <v>324460</v>
      </c>
      <c r="I106" s="77">
        <v>19339411</v>
      </c>
      <c r="J106" s="78">
        <v>19339411</v>
      </c>
    </row>
    <row r="107" spans="1:10">
      <c r="A107" s="74" t="s">
        <v>472</v>
      </c>
      <c r="D107" s="76" t="s">
        <v>535</v>
      </c>
      <c r="E107" s="77">
        <v>5219460</v>
      </c>
      <c r="F107" s="77">
        <v>5349460</v>
      </c>
      <c r="G107" s="77">
        <v>41960</v>
      </c>
      <c r="H107" s="77">
        <v>171960</v>
      </c>
      <c r="I107" s="77">
        <v>5177500</v>
      </c>
      <c r="J107" s="78">
        <v>5177500</v>
      </c>
    </row>
    <row r="108" spans="1:10">
      <c r="A108" s="74" t="s">
        <v>472</v>
      </c>
      <c r="B108" s="75" t="s">
        <v>536</v>
      </c>
      <c r="D108" s="76" t="s">
        <v>537</v>
      </c>
      <c r="E108" s="77">
        <v>41960</v>
      </c>
      <c r="F108" s="77">
        <v>136960</v>
      </c>
      <c r="G108" s="77">
        <v>41960</v>
      </c>
      <c r="H108" s="77">
        <v>136960</v>
      </c>
      <c r="I108" s="77">
        <v>0</v>
      </c>
      <c r="J108" s="78">
        <v>0</v>
      </c>
    </row>
    <row r="109" spans="1:10">
      <c r="A109" s="74" t="s">
        <v>472</v>
      </c>
      <c r="B109" s="75" t="s">
        <v>536</v>
      </c>
      <c r="C109" s="75" t="s">
        <v>607</v>
      </c>
      <c r="D109" s="76" t="s">
        <v>608</v>
      </c>
      <c r="E109" s="77">
        <v>41960</v>
      </c>
      <c r="F109" s="77">
        <v>136960</v>
      </c>
      <c r="G109" s="77">
        <v>41960</v>
      </c>
      <c r="H109" s="77">
        <v>136960</v>
      </c>
      <c r="I109" s="77">
        <v>0</v>
      </c>
      <c r="J109" s="78">
        <v>0</v>
      </c>
    </row>
    <row r="110" spans="1:10">
      <c r="A110" s="74" t="s">
        <v>472</v>
      </c>
      <c r="B110" s="75" t="s">
        <v>542</v>
      </c>
      <c r="D110" s="76" t="s">
        <v>543</v>
      </c>
      <c r="E110" s="77">
        <v>0</v>
      </c>
      <c r="F110" s="77">
        <v>35000</v>
      </c>
      <c r="G110" s="77">
        <v>0</v>
      </c>
      <c r="H110" s="77">
        <v>35000</v>
      </c>
      <c r="I110" s="77">
        <v>0</v>
      </c>
      <c r="J110" s="78">
        <v>0</v>
      </c>
    </row>
    <row r="111" spans="1:10">
      <c r="A111" s="74" t="s">
        <v>472</v>
      </c>
      <c r="B111" s="75" t="s">
        <v>542</v>
      </c>
      <c r="C111" s="75" t="s">
        <v>607</v>
      </c>
      <c r="D111" s="76" t="s">
        <v>608</v>
      </c>
      <c r="E111" s="77">
        <v>0</v>
      </c>
      <c r="F111" s="77">
        <v>35000</v>
      </c>
      <c r="G111" s="77">
        <v>0</v>
      </c>
      <c r="H111" s="77">
        <v>35000</v>
      </c>
      <c r="I111" s="77">
        <v>0</v>
      </c>
      <c r="J111" s="78">
        <v>0</v>
      </c>
    </row>
    <row r="112" spans="1:10">
      <c r="A112" s="74" t="s">
        <v>472</v>
      </c>
      <c r="B112" s="75" t="s">
        <v>545</v>
      </c>
      <c r="D112" s="76" t="s">
        <v>546</v>
      </c>
      <c r="E112" s="77">
        <v>5177500</v>
      </c>
      <c r="F112" s="77">
        <v>5177500</v>
      </c>
      <c r="G112" s="77">
        <v>0</v>
      </c>
      <c r="H112" s="77">
        <v>0</v>
      </c>
      <c r="I112" s="77">
        <v>5177500</v>
      </c>
      <c r="J112" s="78">
        <v>5177500</v>
      </c>
    </row>
    <row r="113" spans="1:10">
      <c r="A113" s="74" t="s">
        <v>472</v>
      </c>
      <c r="B113" s="75" t="s">
        <v>545</v>
      </c>
      <c r="C113" s="75" t="s">
        <v>607</v>
      </c>
      <c r="D113" s="76" t="s">
        <v>608</v>
      </c>
      <c r="E113" s="77">
        <v>5177500</v>
      </c>
      <c r="F113" s="77">
        <v>5177500</v>
      </c>
      <c r="G113" s="77">
        <v>0</v>
      </c>
      <c r="H113" s="77">
        <v>0</v>
      </c>
      <c r="I113" s="77">
        <v>5177500</v>
      </c>
      <c r="J113" s="78">
        <v>5177500</v>
      </c>
    </row>
    <row r="114" spans="1:10">
      <c r="A114" s="74" t="s">
        <v>474</v>
      </c>
      <c r="D114" s="76" t="s">
        <v>555</v>
      </c>
      <c r="E114" s="77">
        <v>607978</v>
      </c>
      <c r="F114" s="77">
        <v>607978</v>
      </c>
      <c r="G114" s="77">
        <v>0</v>
      </c>
      <c r="H114" s="77">
        <v>0</v>
      </c>
      <c r="I114" s="77">
        <v>607978</v>
      </c>
      <c r="J114" s="78">
        <v>607978</v>
      </c>
    </row>
    <row r="115" spans="1:10">
      <c r="A115" s="74" t="s">
        <v>474</v>
      </c>
      <c r="B115" s="75" t="s">
        <v>560</v>
      </c>
      <c r="D115" s="76" t="s">
        <v>561</v>
      </c>
      <c r="E115" s="77">
        <v>607978</v>
      </c>
      <c r="F115" s="77">
        <v>607978</v>
      </c>
      <c r="G115" s="77">
        <v>0</v>
      </c>
      <c r="H115" s="77">
        <v>0</v>
      </c>
      <c r="I115" s="77">
        <v>607978</v>
      </c>
      <c r="J115" s="78">
        <v>607978</v>
      </c>
    </row>
    <row r="116" spans="1:10">
      <c r="A116" s="74" t="s">
        <v>474</v>
      </c>
      <c r="B116" s="75" t="s">
        <v>560</v>
      </c>
      <c r="C116" s="75" t="s">
        <v>607</v>
      </c>
      <c r="D116" s="76" t="s">
        <v>608</v>
      </c>
      <c r="E116" s="77">
        <v>607978</v>
      </c>
      <c r="F116" s="77">
        <v>607978</v>
      </c>
      <c r="G116" s="77">
        <v>0</v>
      </c>
      <c r="H116" s="77">
        <v>0</v>
      </c>
      <c r="I116" s="77">
        <v>607978</v>
      </c>
      <c r="J116" s="78">
        <v>607978</v>
      </c>
    </row>
    <row r="117" spans="1:10">
      <c r="A117" s="74" t="s">
        <v>495</v>
      </c>
      <c r="D117" s="76" t="s">
        <v>564</v>
      </c>
      <c r="E117" s="77">
        <v>13706433</v>
      </c>
      <c r="F117" s="77">
        <v>13706433</v>
      </c>
      <c r="G117" s="77">
        <v>152500</v>
      </c>
      <c r="H117" s="77">
        <v>152500</v>
      </c>
      <c r="I117" s="77">
        <v>13553933</v>
      </c>
      <c r="J117" s="78">
        <v>13553933</v>
      </c>
    </row>
    <row r="118" spans="1:10">
      <c r="A118" s="74" t="s">
        <v>495</v>
      </c>
      <c r="B118" s="75" t="s">
        <v>572</v>
      </c>
      <c r="D118" s="76" t="s">
        <v>573</v>
      </c>
      <c r="E118" s="77">
        <v>164114</v>
      </c>
      <c r="F118" s="77">
        <v>164114</v>
      </c>
      <c r="G118" s="77">
        <v>152500</v>
      </c>
      <c r="H118" s="77">
        <v>152500</v>
      </c>
      <c r="I118" s="77">
        <v>11614</v>
      </c>
      <c r="J118" s="78">
        <v>11614</v>
      </c>
    </row>
    <row r="119" spans="1:10">
      <c r="A119" s="74" t="s">
        <v>495</v>
      </c>
      <c r="B119" s="75" t="s">
        <v>572</v>
      </c>
      <c r="C119" s="75" t="s">
        <v>495</v>
      </c>
      <c r="D119" s="76" t="s">
        <v>609</v>
      </c>
      <c r="E119" s="77">
        <v>164114</v>
      </c>
      <c r="F119" s="77">
        <v>164114</v>
      </c>
      <c r="G119" s="77">
        <v>152500</v>
      </c>
      <c r="H119" s="77">
        <v>152500</v>
      </c>
      <c r="I119" s="77">
        <v>11614</v>
      </c>
      <c r="J119" s="78">
        <v>11614</v>
      </c>
    </row>
    <row r="120" spans="1:10">
      <c r="A120" s="74" t="s">
        <v>495</v>
      </c>
      <c r="B120" s="75" t="s">
        <v>575</v>
      </c>
      <c r="D120" s="76" t="s">
        <v>576</v>
      </c>
      <c r="E120" s="77">
        <v>13542319</v>
      </c>
      <c r="F120" s="77">
        <v>13542319</v>
      </c>
      <c r="G120" s="77">
        <v>0</v>
      </c>
      <c r="H120" s="77">
        <v>0</v>
      </c>
      <c r="I120" s="77">
        <v>13542319</v>
      </c>
      <c r="J120" s="78">
        <v>13542319</v>
      </c>
    </row>
    <row r="121" spans="1:10">
      <c r="A121" s="74" t="s">
        <v>495</v>
      </c>
      <c r="B121" s="75" t="s">
        <v>575</v>
      </c>
      <c r="C121" s="75" t="s">
        <v>508</v>
      </c>
      <c r="D121" s="76" t="s">
        <v>610</v>
      </c>
      <c r="E121" s="77">
        <v>13542319</v>
      </c>
      <c r="F121" s="77">
        <v>13542319</v>
      </c>
      <c r="G121" s="77">
        <v>0</v>
      </c>
      <c r="H121" s="77">
        <v>0</v>
      </c>
      <c r="I121" s="77">
        <v>13542319</v>
      </c>
      <c r="J121" s="78">
        <v>13542319</v>
      </c>
    </row>
    <row r="122" spans="1:10">
      <c r="D122" s="76" t="s">
        <v>622</v>
      </c>
      <c r="E122" s="77">
        <v>122104</v>
      </c>
      <c r="F122" s="77">
        <v>213775</v>
      </c>
      <c r="G122" s="77">
        <v>122104</v>
      </c>
      <c r="H122" s="77">
        <v>213775</v>
      </c>
      <c r="I122" s="77">
        <v>0</v>
      </c>
      <c r="J122" s="78">
        <v>0</v>
      </c>
    </row>
    <row r="123" spans="1:10">
      <c r="D123" s="76" t="s">
        <v>623</v>
      </c>
      <c r="E123" s="77">
        <v>107104</v>
      </c>
      <c r="F123" s="77">
        <v>193670</v>
      </c>
      <c r="G123" s="77">
        <v>107104</v>
      </c>
      <c r="H123" s="77">
        <v>193670</v>
      </c>
      <c r="I123" s="77">
        <v>0</v>
      </c>
      <c r="J123" s="78">
        <v>0</v>
      </c>
    </row>
    <row r="124" spans="1:10">
      <c r="D124" s="76" t="s">
        <v>624</v>
      </c>
      <c r="E124" s="77">
        <v>15000</v>
      </c>
      <c r="F124" s="77">
        <v>20105</v>
      </c>
      <c r="G124" s="77">
        <v>15000</v>
      </c>
      <c r="H124" s="77">
        <v>20105</v>
      </c>
      <c r="I124" s="77">
        <v>0</v>
      </c>
      <c r="J124" s="78">
        <v>0</v>
      </c>
    </row>
    <row r="125" spans="1:10">
      <c r="D125" s="76" t="s">
        <v>615</v>
      </c>
      <c r="E125" s="77">
        <v>34427627</v>
      </c>
      <c r="F125" s="77">
        <v>54233835</v>
      </c>
    </row>
    <row r="127" spans="1:10">
      <c r="D127" s="76" t="s">
        <v>616</v>
      </c>
      <c r="E127" s="77">
        <v>117043159</v>
      </c>
    </row>
    <row r="128" spans="1:10">
      <c r="D128" s="76" t="s">
        <v>617</v>
      </c>
      <c r="E128" s="77">
        <v>85737956</v>
      </c>
    </row>
    <row r="129" spans="1:10">
      <c r="D129" s="76" t="s">
        <v>618</v>
      </c>
      <c r="E129" s="77">
        <v>3070772</v>
      </c>
    </row>
    <row r="130" spans="1:10">
      <c r="D130" s="76" t="s">
        <v>619</v>
      </c>
      <c r="E130" s="77">
        <v>88808728</v>
      </c>
    </row>
    <row r="131" spans="1:10" ht="109.65" customHeight="1">
      <c r="A131" s="936" t="s">
        <v>626</v>
      </c>
      <c r="B131" s="936"/>
      <c r="C131" s="936"/>
      <c r="D131" s="936"/>
      <c r="E131" s="936"/>
      <c r="F131" s="936"/>
      <c r="G131" s="936"/>
      <c r="H131" s="936"/>
      <c r="I131" s="936"/>
      <c r="J131" s="936"/>
    </row>
  </sheetData>
  <mergeCells count="5">
    <mergeCell ref="A1:D1"/>
    <mergeCell ref="E1:F1"/>
    <mergeCell ref="G1:H1"/>
    <mergeCell ref="I1:J1"/>
    <mergeCell ref="A131:J13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&amp;12&amp;U中華民國113年02月(113年度)&amp;R&amp;"標楷體,標準"&amp;10第&amp;P頁/共&amp;N頁
&amp;12編制機關:成功鎮公所
表    號:&amp;10</oddHeader>
    <oddFooter>&amp;R&amp;"標楷體,標準"&amp;9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5"/>
  <sheetViews>
    <sheetView topLeftCell="A118" zoomScaleNormal="100" workbookViewId="0">
      <selection activeCell="E145" sqref="E145"/>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4" t="s">
        <v>460</v>
      </c>
      <c r="B1" s="934"/>
      <c r="C1" s="934"/>
      <c r="D1" s="934"/>
      <c r="E1" s="935" t="s">
        <v>461</v>
      </c>
      <c r="F1" s="935"/>
      <c r="G1" s="935" t="s">
        <v>462</v>
      </c>
      <c r="H1" s="935"/>
      <c r="I1" s="935" t="s">
        <v>463</v>
      </c>
      <c r="J1" s="935"/>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399" t="s">
        <v>956</v>
      </c>
      <c r="B3" s="400" t="s">
        <v>956</v>
      </c>
      <c r="C3" s="400" t="s">
        <v>956</v>
      </c>
      <c r="D3" s="401" t="s">
        <v>470</v>
      </c>
      <c r="E3" s="402">
        <v>32683128</v>
      </c>
      <c r="F3" s="402">
        <v>91572674</v>
      </c>
      <c r="G3" s="402">
        <v>26847467</v>
      </c>
      <c r="H3" s="402">
        <v>84926244</v>
      </c>
      <c r="I3" s="402">
        <v>5835661</v>
      </c>
      <c r="J3" s="403">
        <v>6646430</v>
      </c>
    </row>
    <row r="4" spans="1:10">
      <c r="A4" s="399" t="s">
        <v>956</v>
      </c>
      <c r="B4" s="404" t="s">
        <v>956</v>
      </c>
      <c r="C4" s="404" t="s">
        <v>956</v>
      </c>
      <c r="D4" s="401" t="s">
        <v>471</v>
      </c>
      <c r="E4" s="402">
        <v>32683128</v>
      </c>
      <c r="F4" s="402">
        <v>91572674</v>
      </c>
      <c r="G4" s="402">
        <v>26847467</v>
      </c>
      <c r="H4" s="402">
        <v>84926244</v>
      </c>
      <c r="I4" s="402">
        <v>5835661</v>
      </c>
      <c r="J4" s="403">
        <v>6646430</v>
      </c>
    </row>
    <row r="5" spans="1:10">
      <c r="A5" s="399" t="s">
        <v>472</v>
      </c>
      <c r="B5" s="404" t="s">
        <v>956</v>
      </c>
      <c r="C5" s="404" t="s">
        <v>956</v>
      </c>
      <c r="D5" s="401" t="s">
        <v>473</v>
      </c>
      <c r="E5" s="402">
        <v>13865395</v>
      </c>
      <c r="F5" s="402">
        <v>63932892</v>
      </c>
      <c r="G5" s="402">
        <v>13865395</v>
      </c>
      <c r="H5" s="402">
        <v>63932892</v>
      </c>
      <c r="I5" s="402">
        <v>0</v>
      </c>
      <c r="J5" s="403">
        <v>0</v>
      </c>
    </row>
    <row r="6" spans="1:10">
      <c r="A6" s="399" t="s">
        <v>472</v>
      </c>
      <c r="B6" s="404" t="s">
        <v>474</v>
      </c>
      <c r="C6" s="404" t="s">
        <v>956</v>
      </c>
      <c r="D6" s="401" t="s">
        <v>475</v>
      </c>
      <c r="E6" s="402">
        <v>0</v>
      </c>
      <c r="F6" s="402">
        <v>342718</v>
      </c>
      <c r="G6" s="402">
        <v>0</v>
      </c>
      <c r="H6" s="402">
        <v>342718</v>
      </c>
      <c r="I6" s="402">
        <v>0</v>
      </c>
      <c r="J6" s="403">
        <v>0</v>
      </c>
    </row>
    <row r="7" spans="1:10">
      <c r="A7" s="399" t="s">
        <v>472</v>
      </c>
      <c r="B7" s="404" t="s">
        <v>474</v>
      </c>
      <c r="C7" s="404" t="s">
        <v>472</v>
      </c>
      <c r="D7" s="401" t="s">
        <v>476</v>
      </c>
      <c r="E7" s="402">
        <v>0</v>
      </c>
      <c r="F7" s="402">
        <v>341111</v>
      </c>
      <c r="G7" s="402">
        <v>0</v>
      </c>
      <c r="H7" s="402">
        <v>341111</v>
      </c>
      <c r="I7" s="402">
        <v>0</v>
      </c>
      <c r="J7" s="403">
        <v>0</v>
      </c>
    </row>
    <row r="8" spans="1:10">
      <c r="A8" s="399" t="s">
        <v>472</v>
      </c>
      <c r="B8" s="404" t="s">
        <v>474</v>
      </c>
      <c r="C8" s="404" t="s">
        <v>474</v>
      </c>
      <c r="D8" s="401" t="s">
        <v>477</v>
      </c>
      <c r="E8" s="402">
        <v>0</v>
      </c>
      <c r="F8" s="402">
        <v>1607</v>
      </c>
      <c r="G8" s="402">
        <v>0</v>
      </c>
      <c r="H8" s="402">
        <v>1607</v>
      </c>
      <c r="I8" s="402">
        <v>0</v>
      </c>
      <c r="J8" s="403">
        <v>0</v>
      </c>
    </row>
    <row r="9" spans="1:10">
      <c r="A9" s="399" t="s">
        <v>472</v>
      </c>
      <c r="B9" s="404" t="s">
        <v>478</v>
      </c>
      <c r="C9" s="404" t="s">
        <v>956</v>
      </c>
      <c r="D9" s="401" t="s">
        <v>479</v>
      </c>
      <c r="E9" s="402">
        <v>24597</v>
      </c>
      <c r="F9" s="402">
        <v>123749</v>
      </c>
      <c r="G9" s="402">
        <v>24597</v>
      </c>
      <c r="H9" s="402">
        <v>123749</v>
      </c>
      <c r="I9" s="402">
        <v>0</v>
      </c>
      <c r="J9" s="403">
        <v>0</v>
      </c>
    </row>
    <row r="10" spans="1:10">
      <c r="A10" s="399" t="s">
        <v>472</v>
      </c>
      <c r="B10" s="404" t="s">
        <v>478</v>
      </c>
      <c r="C10" s="404" t="s">
        <v>472</v>
      </c>
      <c r="D10" s="401" t="s">
        <v>480</v>
      </c>
      <c r="E10" s="402">
        <v>24597</v>
      </c>
      <c r="F10" s="402">
        <v>123749</v>
      </c>
      <c r="G10" s="402">
        <v>24597</v>
      </c>
      <c r="H10" s="402">
        <v>123749</v>
      </c>
      <c r="I10" s="402">
        <v>0</v>
      </c>
      <c r="J10" s="403">
        <v>0</v>
      </c>
    </row>
    <row r="11" spans="1:10">
      <c r="A11" s="399" t="s">
        <v>472</v>
      </c>
      <c r="B11" s="404" t="s">
        <v>481</v>
      </c>
      <c r="C11" s="404" t="s">
        <v>956</v>
      </c>
      <c r="D11" s="401" t="s">
        <v>482</v>
      </c>
      <c r="E11" s="402">
        <v>32736</v>
      </c>
      <c r="F11" s="402">
        <v>66451</v>
      </c>
      <c r="G11" s="402">
        <v>32736</v>
      </c>
      <c r="H11" s="402">
        <v>66451</v>
      </c>
      <c r="I11" s="402">
        <v>0</v>
      </c>
      <c r="J11" s="403">
        <v>0</v>
      </c>
    </row>
    <row r="12" spans="1:10">
      <c r="A12" s="399" t="s">
        <v>472</v>
      </c>
      <c r="B12" s="404" t="s">
        <v>481</v>
      </c>
      <c r="C12" s="404" t="s">
        <v>472</v>
      </c>
      <c r="D12" s="401" t="s">
        <v>483</v>
      </c>
      <c r="E12" s="402">
        <v>32736</v>
      </c>
      <c r="F12" s="402">
        <v>66451</v>
      </c>
      <c r="G12" s="402">
        <v>32736</v>
      </c>
      <c r="H12" s="402">
        <v>66451</v>
      </c>
      <c r="I12" s="402">
        <v>0</v>
      </c>
      <c r="J12" s="403">
        <v>0</v>
      </c>
    </row>
    <row r="13" spans="1:10">
      <c r="A13" s="399" t="s">
        <v>472</v>
      </c>
      <c r="B13" s="404" t="s">
        <v>484</v>
      </c>
      <c r="C13" s="404" t="s">
        <v>956</v>
      </c>
      <c r="D13" s="401" t="s">
        <v>485</v>
      </c>
      <c r="E13" s="402">
        <v>52264</v>
      </c>
      <c r="F13" s="402">
        <v>245523</v>
      </c>
      <c r="G13" s="402">
        <v>52264</v>
      </c>
      <c r="H13" s="402">
        <v>245523</v>
      </c>
      <c r="I13" s="402">
        <v>0</v>
      </c>
      <c r="J13" s="403">
        <v>0</v>
      </c>
    </row>
    <row r="14" spans="1:10">
      <c r="A14" s="399" t="s">
        <v>472</v>
      </c>
      <c r="B14" s="404" t="s">
        <v>484</v>
      </c>
      <c r="C14" s="404" t="s">
        <v>472</v>
      </c>
      <c r="D14" s="401" t="s">
        <v>486</v>
      </c>
      <c r="E14" s="402">
        <v>52264</v>
      </c>
      <c r="F14" s="402">
        <v>245523</v>
      </c>
      <c r="G14" s="402">
        <v>52264</v>
      </c>
      <c r="H14" s="402">
        <v>245523</v>
      </c>
      <c r="I14" s="402">
        <v>0</v>
      </c>
      <c r="J14" s="403">
        <v>0</v>
      </c>
    </row>
    <row r="15" spans="1:10">
      <c r="A15" s="399" t="s">
        <v>472</v>
      </c>
      <c r="B15" s="404" t="s">
        <v>487</v>
      </c>
      <c r="C15" s="404" t="s">
        <v>956</v>
      </c>
      <c r="D15" s="401" t="s">
        <v>488</v>
      </c>
      <c r="E15" s="402">
        <v>16692</v>
      </c>
      <c r="F15" s="402">
        <v>43833</v>
      </c>
      <c r="G15" s="402">
        <v>16692</v>
      </c>
      <c r="H15" s="402">
        <v>43833</v>
      </c>
      <c r="I15" s="402">
        <v>0</v>
      </c>
      <c r="J15" s="403">
        <v>0</v>
      </c>
    </row>
    <row r="16" spans="1:10">
      <c r="A16" s="399" t="s">
        <v>472</v>
      </c>
      <c r="B16" s="404" t="s">
        <v>487</v>
      </c>
      <c r="C16" s="404" t="s">
        <v>472</v>
      </c>
      <c r="D16" s="401" t="s">
        <v>489</v>
      </c>
      <c r="E16" s="402">
        <v>16692</v>
      </c>
      <c r="F16" s="402">
        <v>43833</v>
      </c>
      <c r="G16" s="402">
        <v>16692</v>
      </c>
      <c r="H16" s="402">
        <v>43833</v>
      </c>
      <c r="I16" s="402">
        <v>0</v>
      </c>
      <c r="J16" s="403">
        <v>0</v>
      </c>
    </row>
    <row r="17" spans="1:10">
      <c r="A17" s="399" t="s">
        <v>472</v>
      </c>
      <c r="B17" s="404" t="s">
        <v>490</v>
      </c>
      <c r="C17" s="404" t="s">
        <v>956</v>
      </c>
      <c r="D17" s="401" t="s">
        <v>491</v>
      </c>
      <c r="E17" s="402">
        <v>13739106</v>
      </c>
      <c r="F17" s="402">
        <v>63110618</v>
      </c>
      <c r="G17" s="402">
        <v>13739106</v>
      </c>
      <c r="H17" s="402">
        <v>63110618</v>
      </c>
      <c r="I17" s="402">
        <v>0</v>
      </c>
      <c r="J17" s="403">
        <v>0</v>
      </c>
    </row>
    <row r="18" spans="1:10">
      <c r="A18" s="399" t="s">
        <v>472</v>
      </c>
      <c r="B18" s="404" t="s">
        <v>490</v>
      </c>
      <c r="C18" s="404" t="s">
        <v>472</v>
      </c>
      <c r="D18" s="401" t="s">
        <v>492</v>
      </c>
      <c r="E18" s="402">
        <v>13739106</v>
      </c>
      <c r="F18" s="402">
        <v>63110618</v>
      </c>
      <c r="G18" s="402">
        <v>13739106</v>
      </c>
      <c r="H18" s="402">
        <v>63110618</v>
      </c>
      <c r="I18" s="402">
        <v>0</v>
      </c>
      <c r="J18" s="403">
        <v>0</v>
      </c>
    </row>
    <row r="19" spans="1:10">
      <c r="A19" s="399" t="s">
        <v>493</v>
      </c>
      <c r="B19" s="404" t="s">
        <v>956</v>
      </c>
      <c r="C19" s="404" t="s">
        <v>956</v>
      </c>
      <c r="D19" s="401" t="s">
        <v>494</v>
      </c>
      <c r="E19" s="402">
        <v>57490</v>
      </c>
      <c r="F19" s="402">
        <v>354884</v>
      </c>
      <c r="G19" s="402">
        <v>57490</v>
      </c>
      <c r="H19" s="402">
        <v>354884</v>
      </c>
      <c r="I19" s="402">
        <v>0</v>
      </c>
      <c r="J19" s="403">
        <v>0</v>
      </c>
    </row>
    <row r="20" spans="1:10">
      <c r="A20" s="399" t="s">
        <v>493</v>
      </c>
      <c r="B20" s="404" t="s">
        <v>495</v>
      </c>
      <c r="C20" s="404" t="s">
        <v>956</v>
      </c>
      <c r="D20" s="401" t="s">
        <v>496</v>
      </c>
      <c r="E20" s="402">
        <v>57490</v>
      </c>
      <c r="F20" s="402">
        <v>354884</v>
      </c>
      <c r="G20" s="402">
        <v>57490</v>
      </c>
      <c r="H20" s="402">
        <v>354884</v>
      </c>
      <c r="I20" s="402">
        <v>0</v>
      </c>
      <c r="J20" s="403">
        <v>0</v>
      </c>
    </row>
    <row r="21" spans="1:10">
      <c r="A21" s="399" t="s">
        <v>493</v>
      </c>
      <c r="B21" s="404" t="s">
        <v>495</v>
      </c>
      <c r="C21" s="404" t="s">
        <v>472</v>
      </c>
      <c r="D21" s="401" t="s">
        <v>497</v>
      </c>
      <c r="E21" s="402">
        <v>57490</v>
      </c>
      <c r="F21" s="402">
        <v>354884</v>
      </c>
      <c r="G21" s="402">
        <v>57490</v>
      </c>
      <c r="H21" s="402">
        <v>354884</v>
      </c>
      <c r="I21" s="402">
        <v>0</v>
      </c>
      <c r="J21" s="403">
        <v>0</v>
      </c>
    </row>
    <row r="22" spans="1:10">
      <c r="A22" s="399" t="s">
        <v>498</v>
      </c>
      <c r="B22" s="404" t="s">
        <v>956</v>
      </c>
      <c r="C22" s="404" t="s">
        <v>956</v>
      </c>
      <c r="D22" s="401" t="s">
        <v>499</v>
      </c>
      <c r="E22" s="402">
        <v>1011770</v>
      </c>
      <c r="F22" s="402">
        <v>2777110</v>
      </c>
      <c r="G22" s="402">
        <v>1011770</v>
      </c>
      <c r="H22" s="402">
        <v>2777110</v>
      </c>
      <c r="I22" s="402">
        <v>0</v>
      </c>
      <c r="J22" s="403">
        <v>0</v>
      </c>
    </row>
    <row r="23" spans="1:10">
      <c r="A23" s="399" t="s">
        <v>498</v>
      </c>
      <c r="B23" s="404" t="s">
        <v>472</v>
      </c>
      <c r="C23" s="404" t="s">
        <v>956</v>
      </c>
      <c r="D23" s="401" t="s">
        <v>500</v>
      </c>
      <c r="E23" s="402">
        <v>10400</v>
      </c>
      <c r="F23" s="402">
        <v>37000</v>
      </c>
      <c r="G23" s="402">
        <v>10400</v>
      </c>
      <c r="H23" s="402">
        <v>37000</v>
      </c>
      <c r="I23" s="402">
        <v>0</v>
      </c>
      <c r="J23" s="403">
        <v>0</v>
      </c>
    </row>
    <row r="24" spans="1:10">
      <c r="A24" s="399" t="s">
        <v>498</v>
      </c>
      <c r="B24" s="404" t="s">
        <v>472</v>
      </c>
      <c r="C24" s="404" t="s">
        <v>474</v>
      </c>
      <c r="D24" s="401" t="s">
        <v>501</v>
      </c>
      <c r="E24" s="402">
        <v>10400</v>
      </c>
      <c r="F24" s="402">
        <v>37000</v>
      </c>
      <c r="G24" s="402">
        <v>10400</v>
      </c>
      <c r="H24" s="402">
        <v>37000</v>
      </c>
      <c r="I24" s="402">
        <v>0</v>
      </c>
      <c r="J24" s="403">
        <v>0</v>
      </c>
    </row>
    <row r="25" spans="1:10">
      <c r="A25" s="399" t="s">
        <v>498</v>
      </c>
      <c r="B25" s="404" t="s">
        <v>495</v>
      </c>
      <c r="C25" s="404" t="s">
        <v>956</v>
      </c>
      <c r="D25" s="401" t="s">
        <v>502</v>
      </c>
      <c r="E25" s="402">
        <v>1001370</v>
      </c>
      <c r="F25" s="402">
        <v>2740110</v>
      </c>
      <c r="G25" s="402">
        <v>1001370</v>
      </c>
      <c r="H25" s="402">
        <v>2740110</v>
      </c>
      <c r="I25" s="402">
        <v>0</v>
      </c>
      <c r="J25" s="403">
        <v>0</v>
      </c>
    </row>
    <row r="26" spans="1:10">
      <c r="A26" s="399" t="s">
        <v>498</v>
      </c>
      <c r="B26" s="404" t="s">
        <v>495</v>
      </c>
      <c r="C26" s="404" t="s">
        <v>495</v>
      </c>
      <c r="D26" s="401" t="s">
        <v>503</v>
      </c>
      <c r="E26" s="402">
        <v>10400</v>
      </c>
      <c r="F26" s="402">
        <v>10400</v>
      </c>
      <c r="G26" s="402">
        <v>10400</v>
      </c>
      <c r="H26" s="402">
        <v>10400</v>
      </c>
      <c r="I26" s="402">
        <v>0</v>
      </c>
      <c r="J26" s="403">
        <v>0</v>
      </c>
    </row>
    <row r="27" spans="1:10">
      <c r="A27" s="399" t="s">
        <v>498</v>
      </c>
      <c r="B27" s="404" t="s">
        <v>495</v>
      </c>
      <c r="C27" s="404" t="s">
        <v>504</v>
      </c>
      <c r="D27" s="401" t="s">
        <v>505</v>
      </c>
      <c r="E27" s="402">
        <v>956290</v>
      </c>
      <c r="F27" s="402">
        <v>2663910</v>
      </c>
      <c r="G27" s="402">
        <v>956290</v>
      </c>
      <c r="H27" s="402">
        <v>2663910</v>
      </c>
      <c r="I27" s="402">
        <v>0</v>
      </c>
      <c r="J27" s="403">
        <v>0</v>
      </c>
    </row>
    <row r="28" spans="1:10">
      <c r="A28" s="399" t="s">
        <v>498</v>
      </c>
      <c r="B28" s="404" t="s">
        <v>495</v>
      </c>
      <c r="C28" s="404" t="s">
        <v>506</v>
      </c>
      <c r="D28" s="401" t="s">
        <v>507</v>
      </c>
      <c r="E28" s="402">
        <v>34680</v>
      </c>
      <c r="F28" s="402">
        <v>65800</v>
      </c>
      <c r="G28" s="402">
        <v>34680</v>
      </c>
      <c r="H28" s="402">
        <v>65800</v>
      </c>
      <c r="I28" s="402">
        <v>0</v>
      </c>
      <c r="J28" s="403">
        <v>0</v>
      </c>
    </row>
    <row r="29" spans="1:10">
      <c r="A29" s="399" t="s">
        <v>508</v>
      </c>
      <c r="B29" s="404" t="s">
        <v>956</v>
      </c>
      <c r="C29" s="404" t="s">
        <v>956</v>
      </c>
      <c r="D29" s="401" t="s">
        <v>509</v>
      </c>
      <c r="E29" s="402">
        <v>329281</v>
      </c>
      <c r="F29" s="402">
        <v>1319683</v>
      </c>
      <c r="G29" s="402">
        <v>329281</v>
      </c>
      <c r="H29" s="402">
        <v>1319683</v>
      </c>
      <c r="I29" s="402">
        <v>0</v>
      </c>
      <c r="J29" s="403">
        <v>0</v>
      </c>
    </row>
    <row r="30" spans="1:10">
      <c r="A30" s="399" t="s">
        <v>508</v>
      </c>
      <c r="B30" s="404" t="s">
        <v>472</v>
      </c>
      <c r="C30" s="404" t="s">
        <v>956</v>
      </c>
      <c r="D30" s="401" t="s">
        <v>510</v>
      </c>
      <c r="E30" s="402">
        <v>324664</v>
      </c>
      <c r="F30" s="402">
        <v>1232460</v>
      </c>
      <c r="G30" s="402">
        <v>324664</v>
      </c>
      <c r="H30" s="402">
        <v>1232460</v>
      </c>
      <c r="I30" s="402">
        <v>0</v>
      </c>
      <c r="J30" s="403">
        <v>0</v>
      </c>
    </row>
    <row r="31" spans="1:10">
      <c r="A31" s="399" t="s">
        <v>508</v>
      </c>
      <c r="B31" s="404" t="s">
        <v>472</v>
      </c>
      <c r="C31" s="404" t="s">
        <v>472</v>
      </c>
      <c r="D31" s="401" t="s">
        <v>511</v>
      </c>
      <c r="E31" s="402">
        <v>315000</v>
      </c>
      <c r="F31" s="402">
        <v>315000</v>
      </c>
      <c r="G31" s="402">
        <v>315000</v>
      </c>
      <c r="H31" s="402">
        <v>315000</v>
      </c>
      <c r="I31" s="402">
        <v>0</v>
      </c>
      <c r="J31" s="403">
        <v>0</v>
      </c>
    </row>
    <row r="32" spans="1:10">
      <c r="A32" s="399" t="s">
        <v>508</v>
      </c>
      <c r="B32" s="404" t="s">
        <v>472</v>
      </c>
      <c r="C32" s="404" t="s">
        <v>495</v>
      </c>
      <c r="D32" s="401" t="s">
        <v>513</v>
      </c>
      <c r="E32" s="402">
        <v>9664</v>
      </c>
      <c r="F32" s="402">
        <v>917460</v>
      </c>
      <c r="G32" s="402">
        <v>9664</v>
      </c>
      <c r="H32" s="402">
        <v>917460</v>
      </c>
      <c r="I32" s="402">
        <v>0</v>
      </c>
      <c r="J32" s="403">
        <v>0</v>
      </c>
    </row>
    <row r="33" spans="1:10">
      <c r="A33" s="399" t="s">
        <v>508</v>
      </c>
      <c r="B33" s="404" t="s">
        <v>498</v>
      </c>
      <c r="C33" s="404" t="s">
        <v>956</v>
      </c>
      <c r="D33" s="401" t="s">
        <v>514</v>
      </c>
      <c r="E33" s="402">
        <v>4617</v>
      </c>
      <c r="F33" s="402">
        <v>87223</v>
      </c>
      <c r="G33" s="402">
        <v>4617</v>
      </c>
      <c r="H33" s="402">
        <v>87223</v>
      </c>
      <c r="I33" s="402">
        <v>0</v>
      </c>
      <c r="J33" s="403">
        <v>0</v>
      </c>
    </row>
    <row r="34" spans="1:10">
      <c r="A34" s="399" t="s">
        <v>508</v>
      </c>
      <c r="B34" s="404" t="s">
        <v>498</v>
      </c>
      <c r="C34" s="404" t="s">
        <v>472</v>
      </c>
      <c r="D34" s="401" t="s">
        <v>515</v>
      </c>
      <c r="E34" s="402">
        <v>4617</v>
      </c>
      <c r="F34" s="402">
        <v>87223</v>
      </c>
      <c r="G34" s="402">
        <v>4617</v>
      </c>
      <c r="H34" s="402">
        <v>87223</v>
      </c>
      <c r="I34" s="402">
        <v>0</v>
      </c>
      <c r="J34" s="403">
        <v>0</v>
      </c>
    </row>
    <row r="35" spans="1:10">
      <c r="A35" s="399" t="s">
        <v>516</v>
      </c>
      <c r="B35" s="404" t="s">
        <v>956</v>
      </c>
      <c r="C35" s="404" t="s">
        <v>956</v>
      </c>
      <c r="D35" s="401" t="s">
        <v>517</v>
      </c>
      <c r="E35" s="402">
        <v>17370465</v>
      </c>
      <c r="F35" s="402">
        <v>20778515</v>
      </c>
      <c r="G35" s="402">
        <v>11534804</v>
      </c>
      <c r="H35" s="402">
        <v>14132085</v>
      </c>
      <c r="I35" s="402">
        <v>5835661</v>
      </c>
      <c r="J35" s="403">
        <v>6646430</v>
      </c>
    </row>
    <row r="36" spans="1:10">
      <c r="A36" s="399" t="s">
        <v>516</v>
      </c>
      <c r="B36" s="404" t="s">
        <v>472</v>
      </c>
      <c r="C36" s="404" t="s">
        <v>956</v>
      </c>
      <c r="D36" s="401" t="s">
        <v>518</v>
      </c>
      <c r="E36" s="402">
        <v>17370465</v>
      </c>
      <c r="F36" s="402">
        <v>20778515</v>
      </c>
      <c r="G36" s="402">
        <v>11534804</v>
      </c>
      <c r="H36" s="402">
        <v>14132085</v>
      </c>
      <c r="I36" s="402">
        <v>5835661</v>
      </c>
      <c r="J36" s="403">
        <v>6646430</v>
      </c>
    </row>
    <row r="37" spans="1:10">
      <c r="A37" s="399" t="s">
        <v>516</v>
      </c>
      <c r="B37" s="404" t="s">
        <v>472</v>
      </c>
      <c r="C37" s="404" t="s">
        <v>472</v>
      </c>
      <c r="D37" s="401" t="s">
        <v>519</v>
      </c>
      <c r="E37" s="402">
        <v>0</v>
      </c>
      <c r="F37" s="402">
        <v>1215281</v>
      </c>
      <c r="G37" s="402">
        <v>0</v>
      </c>
      <c r="H37" s="402">
        <v>1215281</v>
      </c>
      <c r="I37" s="402">
        <v>0</v>
      </c>
      <c r="J37" s="403">
        <v>0</v>
      </c>
    </row>
    <row r="38" spans="1:10">
      <c r="A38" s="399" t="s">
        <v>516</v>
      </c>
      <c r="B38" s="404" t="s">
        <v>472</v>
      </c>
      <c r="C38" s="404" t="s">
        <v>474</v>
      </c>
      <c r="D38" s="401" t="s">
        <v>520</v>
      </c>
      <c r="E38" s="402">
        <v>17370465</v>
      </c>
      <c r="F38" s="402">
        <v>19563234</v>
      </c>
      <c r="G38" s="402">
        <v>11534804</v>
      </c>
      <c r="H38" s="402">
        <v>12916804</v>
      </c>
      <c r="I38" s="402">
        <v>5835661</v>
      </c>
      <c r="J38" s="403">
        <v>6646430</v>
      </c>
    </row>
    <row r="39" spans="1:10">
      <c r="A39" s="399" t="s">
        <v>525</v>
      </c>
      <c r="B39" s="404" t="s">
        <v>956</v>
      </c>
      <c r="C39" s="404" t="s">
        <v>956</v>
      </c>
      <c r="D39" s="401" t="s">
        <v>526</v>
      </c>
      <c r="E39" s="402">
        <v>48727</v>
      </c>
      <c r="F39" s="402">
        <v>2409590</v>
      </c>
      <c r="G39" s="402">
        <v>48727</v>
      </c>
      <c r="H39" s="402">
        <v>2409590</v>
      </c>
      <c r="I39" s="402">
        <v>0</v>
      </c>
      <c r="J39" s="403">
        <v>0</v>
      </c>
    </row>
    <row r="40" spans="1:10">
      <c r="A40" s="399" t="s">
        <v>525</v>
      </c>
      <c r="B40" s="404" t="s">
        <v>472</v>
      </c>
      <c r="C40" s="404" t="s">
        <v>956</v>
      </c>
      <c r="D40" s="401" t="s">
        <v>527</v>
      </c>
      <c r="E40" s="402">
        <v>0</v>
      </c>
      <c r="F40" s="402">
        <v>616000</v>
      </c>
      <c r="G40" s="402">
        <v>0</v>
      </c>
      <c r="H40" s="402">
        <v>616000</v>
      </c>
      <c r="I40" s="402">
        <v>0</v>
      </c>
      <c r="J40" s="403">
        <v>0</v>
      </c>
    </row>
    <row r="41" spans="1:10">
      <c r="A41" s="399" t="s">
        <v>525</v>
      </c>
      <c r="B41" s="404" t="s">
        <v>472</v>
      </c>
      <c r="C41" s="404" t="s">
        <v>472</v>
      </c>
      <c r="D41" s="401" t="s">
        <v>528</v>
      </c>
      <c r="E41" s="402">
        <v>0</v>
      </c>
      <c r="F41" s="402">
        <v>616000</v>
      </c>
      <c r="G41" s="402">
        <v>0</v>
      </c>
      <c r="H41" s="402">
        <v>616000</v>
      </c>
      <c r="I41" s="402">
        <v>0</v>
      </c>
      <c r="J41" s="403">
        <v>0</v>
      </c>
    </row>
    <row r="42" spans="1:10">
      <c r="A42" s="399" t="s">
        <v>525</v>
      </c>
      <c r="B42" s="404" t="s">
        <v>474</v>
      </c>
      <c r="C42" s="404" t="s">
        <v>956</v>
      </c>
      <c r="D42" s="401" t="s">
        <v>529</v>
      </c>
      <c r="E42" s="402">
        <v>48727</v>
      </c>
      <c r="F42" s="402">
        <v>1793590</v>
      </c>
      <c r="G42" s="402">
        <v>48727</v>
      </c>
      <c r="H42" s="402">
        <v>1793590</v>
      </c>
      <c r="I42" s="402">
        <v>0</v>
      </c>
      <c r="J42" s="403">
        <v>0</v>
      </c>
    </row>
    <row r="43" spans="1:10">
      <c r="A43" s="399" t="s">
        <v>525</v>
      </c>
      <c r="B43" s="404" t="s">
        <v>474</v>
      </c>
      <c r="C43" s="404" t="s">
        <v>472</v>
      </c>
      <c r="D43" s="401" t="s">
        <v>530</v>
      </c>
      <c r="E43" s="402">
        <v>0</v>
      </c>
      <c r="F43" s="402">
        <v>3867</v>
      </c>
      <c r="G43" s="402">
        <v>0</v>
      </c>
      <c r="H43" s="402">
        <v>3867</v>
      </c>
      <c r="I43" s="402">
        <v>0</v>
      </c>
      <c r="J43" s="403">
        <v>0</v>
      </c>
    </row>
    <row r="44" spans="1:10">
      <c r="A44" s="399" t="s">
        <v>525</v>
      </c>
      <c r="B44" s="404" t="s">
        <v>474</v>
      </c>
      <c r="C44" s="404" t="s">
        <v>493</v>
      </c>
      <c r="D44" s="401" t="s">
        <v>531</v>
      </c>
      <c r="E44" s="402">
        <v>45696</v>
      </c>
      <c r="F44" s="402">
        <v>237103</v>
      </c>
      <c r="G44" s="402">
        <v>45696</v>
      </c>
      <c r="H44" s="402">
        <v>237103</v>
      </c>
      <c r="I44" s="402">
        <v>0</v>
      </c>
      <c r="J44" s="403">
        <v>0</v>
      </c>
    </row>
    <row r="45" spans="1:10">
      <c r="A45" s="399" t="s">
        <v>525</v>
      </c>
      <c r="B45" s="404" t="s">
        <v>474</v>
      </c>
      <c r="C45" s="404" t="s">
        <v>521</v>
      </c>
      <c r="D45" s="401" t="s">
        <v>532</v>
      </c>
      <c r="E45" s="402">
        <v>3031</v>
      </c>
      <c r="F45" s="402">
        <v>1552620</v>
      </c>
      <c r="G45" s="402">
        <v>3031</v>
      </c>
      <c r="H45" s="402">
        <v>1552620</v>
      </c>
      <c r="I45" s="402">
        <v>0</v>
      </c>
      <c r="J45" s="403">
        <v>0</v>
      </c>
    </row>
    <row r="46" spans="1:10">
      <c r="A46" s="399" t="s">
        <v>956</v>
      </c>
      <c r="B46" s="404" t="s">
        <v>956</v>
      </c>
      <c r="C46" s="404" t="s">
        <v>956</v>
      </c>
      <c r="D46" s="401" t="s">
        <v>533</v>
      </c>
      <c r="E46" s="402">
        <v>0</v>
      </c>
      <c r="F46" s="402">
        <v>0</v>
      </c>
      <c r="G46" s="402">
        <v>0</v>
      </c>
      <c r="H46" s="402">
        <v>0</v>
      </c>
      <c r="I46" s="402">
        <v>0</v>
      </c>
      <c r="J46" s="403">
        <v>0</v>
      </c>
    </row>
    <row r="47" spans="1:10">
      <c r="A47" s="399" t="s">
        <v>956</v>
      </c>
      <c r="B47" s="404" t="s">
        <v>956</v>
      </c>
      <c r="C47" s="404" t="s">
        <v>956</v>
      </c>
      <c r="D47" s="401" t="s">
        <v>621</v>
      </c>
      <c r="E47" s="402">
        <v>0</v>
      </c>
      <c r="F47" s="402">
        <v>0</v>
      </c>
      <c r="G47" s="402">
        <v>0</v>
      </c>
      <c r="H47" s="402">
        <v>0</v>
      </c>
      <c r="I47" s="402">
        <v>0</v>
      </c>
      <c r="J47" s="403">
        <v>0</v>
      </c>
    </row>
    <row r="48" spans="1:10">
      <c r="A48" s="399" t="s">
        <v>956</v>
      </c>
      <c r="B48" s="404" t="s">
        <v>956</v>
      </c>
      <c r="C48" s="404" t="s">
        <v>956</v>
      </c>
      <c r="D48" s="401" t="s">
        <v>534</v>
      </c>
      <c r="E48" s="402">
        <v>32683128</v>
      </c>
      <c r="F48" s="402">
        <v>91572674</v>
      </c>
      <c r="G48" s="402" t="s">
        <v>956</v>
      </c>
      <c r="H48" s="402" t="s">
        <v>956</v>
      </c>
      <c r="I48" s="402" t="s">
        <v>956</v>
      </c>
      <c r="J48" s="403" t="s">
        <v>956</v>
      </c>
    </row>
    <row r="53" spans="1:10">
      <c r="A53" s="399" t="s">
        <v>956</v>
      </c>
      <c r="B53" s="400" t="s">
        <v>956</v>
      </c>
      <c r="C53" s="400" t="s">
        <v>956</v>
      </c>
      <c r="D53" s="401" t="s">
        <v>470</v>
      </c>
      <c r="E53" s="402">
        <v>14096526</v>
      </c>
      <c r="F53" s="402">
        <v>71523872</v>
      </c>
      <c r="G53" s="402">
        <v>9516828</v>
      </c>
      <c r="H53" s="402">
        <v>46337848</v>
      </c>
      <c r="I53" s="402">
        <v>4579698</v>
      </c>
      <c r="J53" s="403">
        <v>25186024</v>
      </c>
    </row>
    <row r="54" spans="1:10">
      <c r="A54" s="399" t="s">
        <v>956</v>
      </c>
      <c r="B54" s="404" t="s">
        <v>956</v>
      </c>
      <c r="C54" s="404" t="s">
        <v>956</v>
      </c>
      <c r="D54" s="401" t="s">
        <v>471</v>
      </c>
      <c r="E54" s="402">
        <v>8998636</v>
      </c>
      <c r="F54" s="402">
        <v>46647767</v>
      </c>
      <c r="G54" s="402">
        <v>8998636</v>
      </c>
      <c r="H54" s="402">
        <v>45495196</v>
      </c>
      <c r="I54" s="402">
        <v>0</v>
      </c>
      <c r="J54" s="403">
        <v>1152571</v>
      </c>
    </row>
    <row r="55" spans="1:10">
      <c r="A55" s="399" t="s">
        <v>472</v>
      </c>
      <c r="B55" s="404" t="s">
        <v>956</v>
      </c>
      <c r="C55" s="404" t="s">
        <v>956</v>
      </c>
      <c r="D55" s="401" t="s">
        <v>535</v>
      </c>
      <c r="E55" s="402">
        <v>3870867</v>
      </c>
      <c r="F55" s="402">
        <v>25203942</v>
      </c>
      <c r="G55" s="402">
        <v>3870867</v>
      </c>
      <c r="H55" s="402">
        <v>24798942</v>
      </c>
      <c r="I55" s="402">
        <v>0</v>
      </c>
      <c r="J55" s="403">
        <v>405000</v>
      </c>
    </row>
    <row r="56" spans="1:10">
      <c r="A56" s="399" t="s">
        <v>472</v>
      </c>
      <c r="B56" s="404" t="s">
        <v>536</v>
      </c>
      <c r="C56" s="404" t="s">
        <v>956</v>
      </c>
      <c r="D56" s="401" t="s">
        <v>537</v>
      </c>
      <c r="E56" s="402">
        <v>1106927</v>
      </c>
      <c r="F56" s="402">
        <v>4463109</v>
      </c>
      <c r="G56" s="402">
        <v>1106927</v>
      </c>
      <c r="H56" s="402">
        <v>4463109</v>
      </c>
      <c r="I56" s="402">
        <v>0</v>
      </c>
      <c r="J56" s="403">
        <v>0</v>
      </c>
    </row>
    <row r="57" spans="1:10">
      <c r="A57" s="399" t="s">
        <v>472</v>
      </c>
      <c r="B57" s="404" t="s">
        <v>536</v>
      </c>
      <c r="C57" s="404" t="s">
        <v>472</v>
      </c>
      <c r="D57" s="401" t="s">
        <v>538</v>
      </c>
      <c r="E57" s="402">
        <v>832267</v>
      </c>
      <c r="F57" s="402">
        <v>3754341</v>
      </c>
      <c r="G57" s="402">
        <v>832267</v>
      </c>
      <c r="H57" s="402">
        <v>3754341</v>
      </c>
      <c r="I57" s="402">
        <v>0</v>
      </c>
      <c r="J57" s="403">
        <v>0</v>
      </c>
    </row>
    <row r="58" spans="1:10">
      <c r="A58" s="399" t="s">
        <v>472</v>
      </c>
      <c r="B58" s="404" t="s">
        <v>536</v>
      </c>
      <c r="C58" s="404" t="s">
        <v>474</v>
      </c>
      <c r="D58" s="401" t="s">
        <v>539</v>
      </c>
      <c r="E58" s="402">
        <v>40566</v>
      </c>
      <c r="F58" s="402">
        <v>147100</v>
      </c>
      <c r="G58" s="402">
        <v>40566</v>
      </c>
      <c r="H58" s="402">
        <v>147100</v>
      </c>
      <c r="I58" s="402">
        <v>0</v>
      </c>
      <c r="J58" s="403">
        <v>0</v>
      </c>
    </row>
    <row r="59" spans="1:10">
      <c r="A59" s="399" t="s">
        <v>472</v>
      </c>
      <c r="B59" s="404" t="s">
        <v>536</v>
      </c>
      <c r="C59" s="404" t="s">
        <v>495</v>
      </c>
      <c r="D59" s="401" t="s">
        <v>540</v>
      </c>
      <c r="E59" s="402">
        <v>43322</v>
      </c>
      <c r="F59" s="402">
        <v>132767</v>
      </c>
      <c r="G59" s="402">
        <v>43322</v>
      </c>
      <c r="H59" s="402">
        <v>132767</v>
      </c>
      <c r="I59" s="402">
        <v>0</v>
      </c>
      <c r="J59" s="403">
        <v>0</v>
      </c>
    </row>
    <row r="60" spans="1:10">
      <c r="A60" s="399" t="s">
        <v>472</v>
      </c>
      <c r="B60" s="404" t="s">
        <v>536</v>
      </c>
      <c r="C60" s="404" t="s">
        <v>498</v>
      </c>
      <c r="D60" s="401" t="s">
        <v>541</v>
      </c>
      <c r="E60" s="402">
        <v>190772</v>
      </c>
      <c r="F60" s="402">
        <v>428901</v>
      </c>
      <c r="G60" s="402">
        <v>190772</v>
      </c>
      <c r="H60" s="402">
        <v>428901</v>
      </c>
      <c r="I60" s="402">
        <v>0</v>
      </c>
      <c r="J60" s="403">
        <v>0</v>
      </c>
    </row>
    <row r="61" spans="1:10">
      <c r="A61" s="399" t="s">
        <v>472</v>
      </c>
      <c r="B61" s="404" t="s">
        <v>542</v>
      </c>
      <c r="C61" s="404" t="s">
        <v>956</v>
      </c>
      <c r="D61" s="401" t="s">
        <v>543</v>
      </c>
      <c r="E61" s="402">
        <v>0</v>
      </c>
      <c r="F61" s="402">
        <v>9686473</v>
      </c>
      <c r="G61" s="402">
        <v>0</v>
      </c>
      <c r="H61" s="402">
        <v>9686473</v>
      </c>
      <c r="I61" s="402">
        <v>0</v>
      </c>
      <c r="J61" s="403">
        <v>0</v>
      </c>
    </row>
    <row r="62" spans="1:10">
      <c r="A62" s="399" t="s">
        <v>472</v>
      </c>
      <c r="B62" s="404" t="s">
        <v>542</v>
      </c>
      <c r="C62" s="404" t="s">
        <v>472</v>
      </c>
      <c r="D62" s="401" t="s">
        <v>538</v>
      </c>
      <c r="E62" s="402">
        <v>0</v>
      </c>
      <c r="F62" s="402">
        <v>3825893</v>
      </c>
      <c r="G62" s="402">
        <v>0</v>
      </c>
      <c r="H62" s="402">
        <v>3825893</v>
      </c>
      <c r="I62" s="402">
        <v>0</v>
      </c>
      <c r="J62" s="403">
        <v>0</v>
      </c>
    </row>
    <row r="63" spans="1:10">
      <c r="A63" s="399" t="s">
        <v>472</v>
      </c>
      <c r="B63" s="404" t="s">
        <v>542</v>
      </c>
      <c r="C63" s="404" t="s">
        <v>474</v>
      </c>
      <c r="D63" s="401" t="s">
        <v>544</v>
      </c>
      <c r="E63" s="402">
        <v>0</v>
      </c>
      <c r="F63" s="402">
        <v>5860580</v>
      </c>
      <c r="G63" s="402">
        <v>0</v>
      </c>
      <c r="H63" s="402">
        <v>5860580</v>
      </c>
      <c r="I63" s="402">
        <v>0</v>
      </c>
      <c r="J63" s="403">
        <v>0</v>
      </c>
    </row>
    <row r="64" spans="1:10">
      <c r="A64" s="399" t="s">
        <v>472</v>
      </c>
      <c r="B64" s="404" t="s">
        <v>545</v>
      </c>
      <c r="C64" s="404" t="s">
        <v>956</v>
      </c>
      <c r="D64" s="401" t="s">
        <v>546</v>
      </c>
      <c r="E64" s="402">
        <v>2471761</v>
      </c>
      <c r="F64" s="402">
        <v>9556311</v>
      </c>
      <c r="G64" s="402">
        <v>2471761</v>
      </c>
      <c r="H64" s="402">
        <v>9151311</v>
      </c>
      <c r="I64" s="402">
        <v>0</v>
      </c>
      <c r="J64" s="403">
        <v>405000</v>
      </c>
    </row>
    <row r="65" spans="1:10">
      <c r="A65" s="399" t="s">
        <v>472</v>
      </c>
      <c r="B65" s="404" t="s">
        <v>545</v>
      </c>
      <c r="C65" s="404" t="s">
        <v>474</v>
      </c>
      <c r="D65" s="401" t="s">
        <v>547</v>
      </c>
      <c r="E65" s="402">
        <v>1545114</v>
      </c>
      <c r="F65" s="402">
        <v>6878582</v>
      </c>
      <c r="G65" s="402">
        <v>1545114</v>
      </c>
      <c r="H65" s="402">
        <v>6878582</v>
      </c>
      <c r="I65" s="402">
        <v>0</v>
      </c>
      <c r="J65" s="403">
        <v>0</v>
      </c>
    </row>
    <row r="66" spans="1:10">
      <c r="A66" s="399" t="s">
        <v>472</v>
      </c>
      <c r="B66" s="404" t="s">
        <v>545</v>
      </c>
      <c r="C66" s="404" t="s">
        <v>495</v>
      </c>
      <c r="D66" s="401" t="s">
        <v>548</v>
      </c>
      <c r="E66" s="402">
        <v>12462</v>
      </c>
      <c r="F66" s="402">
        <v>31204</v>
      </c>
      <c r="G66" s="402">
        <v>12462</v>
      </c>
      <c r="H66" s="402">
        <v>31204</v>
      </c>
      <c r="I66" s="402">
        <v>0</v>
      </c>
      <c r="J66" s="403">
        <v>0</v>
      </c>
    </row>
    <row r="67" spans="1:10">
      <c r="A67" s="399" t="s">
        <v>472</v>
      </c>
      <c r="B67" s="404" t="s">
        <v>545</v>
      </c>
      <c r="C67" s="404" t="s">
        <v>498</v>
      </c>
      <c r="D67" s="401" t="s">
        <v>550</v>
      </c>
      <c r="E67" s="402">
        <v>662254</v>
      </c>
      <c r="F67" s="402">
        <v>1734129</v>
      </c>
      <c r="G67" s="402">
        <v>662254</v>
      </c>
      <c r="H67" s="402">
        <v>1329129</v>
      </c>
      <c r="I67" s="402">
        <v>0</v>
      </c>
      <c r="J67" s="403">
        <v>405000</v>
      </c>
    </row>
    <row r="68" spans="1:10">
      <c r="A68" s="399" t="s">
        <v>472</v>
      </c>
      <c r="B68" s="404" t="s">
        <v>545</v>
      </c>
      <c r="C68" s="404" t="s">
        <v>504</v>
      </c>
      <c r="D68" s="401" t="s">
        <v>551</v>
      </c>
      <c r="E68" s="402">
        <v>251931</v>
      </c>
      <c r="F68" s="402">
        <v>912396</v>
      </c>
      <c r="G68" s="402">
        <v>251931</v>
      </c>
      <c r="H68" s="402">
        <v>912396</v>
      </c>
      <c r="I68" s="402">
        <v>0</v>
      </c>
      <c r="J68" s="403">
        <v>0</v>
      </c>
    </row>
    <row r="69" spans="1:10">
      <c r="A69" s="399" t="s">
        <v>472</v>
      </c>
      <c r="B69" s="404" t="s">
        <v>552</v>
      </c>
      <c r="C69" s="404" t="s">
        <v>956</v>
      </c>
      <c r="D69" s="401" t="s">
        <v>553</v>
      </c>
      <c r="E69" s="402">
        <v>292179</v>
      </c>
      <c r="F69" s="402">
        <v>1498049</v>
      </c>
      <c r="G69" s="402">
        <v>292179</v>
      </c>
      <c r="H69" s="402">
        <v>1498049</v>
      </c>
      <c r="I69" s="402">
        <v>0</v>
      </c>
      <c r="J69" s="403">
        <v>0</v>
      </c>
    </row>
    <row r="70" spans="1:10">
      <c r="A70" s="399" t="s">
        <v>472</v>
      </c>
      <c r="B70" s="404" t="s">
        <v>552</v>
      </c>
      <c r="C70" s="404" t="s">
        <v>474</v>
      </c>
      <c r="D70" s="401" t="s">
        <v>554</v>
      </c>
      <c r="E70" s="402">
        <v>292179</v>
      </c>
      <c r="F70" s="402">
        <v>1498049</v>
      </c>
      <c r="G70" s="402">
        <v>292179</v>
      </c>
      <c r="H70" s="402">
        <v>1498049</v>
      </c>
      <c r="I70" s="402">
        <v>0</v>
      </c>
      <c r="J70" s="403">
        <v>0</v>
      </c>
    </row>
    <row r="71" spans="1:10">
      <c r="A71" s="399" t="s">
        <v>474</v>
      </c>
      <c r="B71" s="404" t="s">
        <v>956</v>
      </c>
      <c r="C71" s="404" t="s">
        <v>956</v>
      </c>
      <c r="D71" s="401" t="s">
        <v>555</v>
      </c>
      <c r="E71" s="402">
        <v>1413433</v>
      </c>
      <c r="F71" s="402">
        <v>4497237</v>
      </c>
      <c r="G71" s="402">
        <v>1413433</v>
      </c>
      <c r="H71" s="402">
        <v>4497237</v>
      </c>
      <c r="I71" s="402">
        <v>0</v>
      </c>
      <c r="J71" s="403">
        <v>0</v>
      </c>
    </row>
    <row r="72" spans="1:10">
      <c r="A72" s="399" t="s">
        <v>474</v>
      </c>
      <c r="B72" s="404" t="s">
        <v>556</v>
      </c>
      <c r="C72" s="404" t="s">
        <v>956</v>
      </c>
      <c r="D72" s="401" t="s">
        <v>557</v>
      </c>
      <c r="E72" s="402">
        <v>695049</v>
      </c>
      <c r="F72" s="402">
        <v>2951472</v>
      </c>
      <c r="G72" s="402">
        <v>695049</v>
      </c>
      <c r="H72" s="402">
        <v>2951472</v>
      </c>
      <c r="I72" s="402">
        <v>0</v>
      </c>
      <c r="J72" s="403">
        <v>0</v>
      </c>
    </row>
    <row r="73" spans="1:10">
      <c r="A73" s="399" t="s">
        <v>474</v>
      </c>
      <c r="B73" s="404" t="s">
        <v>556</v>
      </c>
      <c r="C73" s="404" t="s">
        <v>472</v>
      </c>
      <c r="D73" s="401" t="s">
        <v>538</v>
      </c>
      <c r="E73" s="402">
        <v>407273</v>
      </c>
      <c r="F73" s="402">
        <v>1847114</v>
      </c>
      <c r="G73" s="402">
        <v>407273</v>
      </c>
      <c r="H73" s="402">
        <v>1847114</v>
      </c>
      <c r="I73" s="402">
        <v>0</v>
      </c>
      <c r="J73" s="403">
        <v>0</v>
      </c>
    </row>
    <row r="74" spans="1:10">
      <c r="A74" s="399" t="s">
        <v>474</v>
      </c>
      <c r="B74" s="404" t="s">
        <v>556</v>
      </c>
      <c r="C74" s="404" t="s">
        <v>495</v>
      </c>
      <c r="D74" s="401" t="s">
        <v>559</v>
      </c>
      <c r="E74" s="402">
        <v>287776</v>
      </c>
      <c r="F74" s="402">
        <v>1104358</v>
      </c>
      <c r="G74" s="402">
        <v>287776</v>
      </c>
      <c r="H74" s="402">
        <v>1104358</v>
      </c>
      <c r="I74" s="402">
        <v>0</v>
      </c>
      <c r="J74" s="403">
        <v>0</v>
      </c>
    </row>
    <row r="75" spans="1:10">
      <c r="A75" s="399" t="s">
        <v>474</v>
      </c>
      <c r="B75" s="404" t="s">
        <v>560</v>
      </c>
      <c r="C75" s="404" t="s">
        <v>956</v>
      </c>
      <c r="D75" s="401" t="s">
        <v>561</v>
      </c>
      <c r="E75" s="402">
        <v>718384</v>
      </c>
      <c r="F75" s="402">
        <v>1545765</v>
      </c>
      <c r="G75" s="402">
        <v>718384</v>
      </c>
      <c r="H75" s="402">
        <v>1545765</v>
      </c>
      <c r="I75" s="402">
        <v>0</v>
      </c>
      <c r="J75" s="403">
        <v>0</v>
      </c>
    </row>
    <row r="76" spans="1:10">
      <c r="A76" s="399" t="s">
        <v>474</v>
      </c>
      <c r="B76" s="404" t="s">
        <v>560</v>
      </c>
      <c r="C76" s="404" t="s">
        <v>474</v>
      </c>
      <c r="D76" s="401" t="s">
        <v>562</v>
      </c>
      <c r="E76" s="402">
        <v>650037</v>
      </c>
      <c r="F76" s="402">
        <v>1205037</v>
      </c>
      <c r="G76" s="402">
        <v>650037</v>
      </c>
      <c r="H76" s="402">
        <v>1205037</v>
      </c>
      <c r="I76" s="402">
        <v>0</v>
      </c>
      <c r="J76" s="403">
        <v>0</v>
      </c>
    </row>
    <row r="77" spans="1:10">
      <c r="A77" s="399" t="s">
        <v>474</v>
      </c>
      <c r="B77" s="404" t="s">
        <v>560</v>
      </c>
      <c r="C77" s="404" t="s">
        <v>495</v>
      </c>
      <c r="D77" s="401" t="s">
        <v>563</v>
      </c>
      <c r="E77" s="402">
        <v>68347</v>
      </c>
      <c r="F77" s="402">
        <v>340728</v>
      </c>
      <c r="G77" s="402">
        <v>68347</v>
      </c>
      <c r="H77" s="402">
        <v>340728</v>
      </c>
      <c r="I77" s="402">
        <v>0</v>
      </c>
      <c r="J77" s="403">
        <v>0</v>
      </c>
    </row>
    <row r="78" spans="1:10">
      <c r="A78" s="399" t="s">
        <v>495</v>
      </c>
      <c r="B78" s="404" t="s">
        <v>956</v>
      </c>
      <c r="C78" s="404" t="s">
        <v>956</v>
      </c>
      <c r="D78" s="401" t="s">
        <v>564</v>
      </c>
      <c r="E78" s="402">
        <v>1738379</v>
      </c>
      <c r="F78" s="402">
        <v>6525874</v>
      </c>
      <c r="G78" s="402">
        <v>1738379</v>
      </c>
      <c r="H78" s="402">
        <v>5778303</v>
      </c>
      <c r="I78" s="402">
        <v>0</v>
      </c>
      <c r="J78" s="403">
        <v>747571</v>
      </c>
    </row>
    <row r="79" spans="1:10">
      <c r="A79" s="399" t="s">
        <v>495</v>
      </c>
      <c r="B79" s="404" t="s">
        <v>565</v>
      </c>
      <c r="C79" s="404" t="s">
        <v>956</v>
      </c>
      <c r="D79" s="401" t="s">
        <v>566</v>
      </c>
      <c r="E79" s="402">
        <v>303908</v>
      </c>
      <c r="F79" s="402">
        <v>1358360</v>
      </c>
      <c r="G79" s="402">
        <v>303908</v>
      </c>
      <c r="H79" s="402">
        <v>1358360</v>
      </c>
      <c r="I79" s="402">
        <v>0</v>
      </c>
      <c r="J79" s="403">
        <v>0</v>
      </c>
    </row>
    <row r="80" spans="1:10">
      <c r="A80" s="399" t="s">
        <v>495</v>
      </c>
      <c r="B80" s="404" t="s">
        <v>565</v>
      </c>
      <c r="C80" s="404" t="s">
        <v>474</v>
      </c>
      <c r="D80" s="401" t="s">
        <v>567</v>
      </c>
      <c r="E80" s="402">
        <v>303908</v>
      </c>
      <c r="F80" s="402">
        <v>1357826</v>
      </c>
      <c r="G80" s="402">
        <v>303908</v>
      </c>
      <c r="H80" s="402">
        <v>1357826</v>
      </c>
      <c r="I80" s="402">
        <v>0</v>
      </c>
      <c r="J80" s="403">
        <v>0</v>
      </c>
    </row>
    <row r="81" spans="1:10">
      <c r="A81" s="399" t="s">
        <v>495</v>
      </c>
      <c r="B81" s="404" t="s">
        <v>565</v>
      </c>
      <c r="C81" s="404" t="s">
        <v>495</v>
      </c>
      <c r="D81" s="401" t="s">
        <v>568</v>
      </c>
      <c r="E81" s="402">
        <v>0</v>
      </c>
      <c r="F81" s="402">
        <v>534</v>
      </c>
      <c r="G81" s="402">
        <v>0</v>
      </c>
      <c r="H81" s="402">
        <v>534</v>
      </c>
      <c r="I81" s="402">
        <v>0</v>
      </c>
      <c r="J81" s="403">
        <v>0</v>
      </c>
    </row>
    <row r="82" spans="1:10">
      <c r="A82" s="399" t="s">
        <v>495</v>
      </c>
      <c r="B82" s="404" t="s">
        <v>572</v>
      </c>
      <c r="C82" s="404" t="s">
        <v>956</v>
      </c>
      <c r="D82" s="401" t="s">
        <v>573</v>
      </c>
      <c r="E82" s="402">
        <v>152026</v>
      </c>
      <c r="F82" s="402">
        <v>539476</v>
      </c>
      <c r="G82" s="402">
        <v>152026</v>
      </c>
      <c r="H82" s="402">
        <v>539476</v>
      </c>
      <c r="I82" s="402">
        <v>0</v>
      </c>
      <c r="J82" s="403">
        <v>0</v>
      </c>
    </row>
    <row r="83" spans="1:10">
      <c r="A83" s="399" t="s">
        <v>495</v>
      </c>
      <c r="B83" s="404" t="s">
        <v>572</v>
      </c>
      <c r="C83" s="404" t="s">
        <v>474</v>
      </c>
      <c r="D83" s="401" t="s">
        <v>574</v>
      </c>
      <c r="E83" s="402">
        <v>152026</v>
      </c>
      <c r="F83" s="402">
        <v>539476</v>
      </c>
      <c r="G83" s="402">
        <v>152026</v>
      </c>
      <c r="H83" s="402">
        <v>539476</v>
      </c>
      <c r="I83" s="402">
        <v>0</v>
      </c>
      <c r="J83" s="403">
        <v>0</v>
      </c>
    </row>
    <row r="84" spans="1:10">
      <c r="A84" s="399" t="s">
        <v>495</v>
      </c>
      <c r="B84" s="404" t="s">
        <v>575</v>
      </c>
      <c r="C84" s="404" t="s">
        <v>956</v>
      </c>
      <c r="D84" s="401" t="s">
        <v>576</v>
      </c>
      <c r="E84" s="402">
        <v>1282445</v>
      </c>
      <c r="F84" s="402">
        <v>4628038</v>
      </c>
      <c r="G84" s="402">
        <v>1282445</v>
      </c>
      <c r="H84" s="402">
        <v>3880467</v>
      </c>
      <c r="I84" s="402">
        <v>0</v>
      </c>
      <c r="J84" s="403">
        <v>747571</v>
      </c>
    </row>
    <row r="85" spans="1:10">
      <c r="A85" s="399" t="s">
        <v>495</v>
      </c>
      <c r="B85" s="404" t="s">
        <v>575</v>
      </c>
      <c r="C85" s="404" t="s">
        <v>474</v>
      </c>
      <c r="D85" s="401" t="s">
        <v>577</v>
      </c>
      <c r="E85" s="402">
        <v>459677</v>
      </c>
      <c r="F85" s="402">
        <v>2080488</v>
      </c>
      <c r="G85" s="402">
        <v>459677</v>
      </c>
      <c r="H85" s="402">
        <v>2080488</v>
      </c>
      <c r="I85" s="402">
        <v>0</v>
      </c>
      <c r="J85" s="403">
        <v>0</v>
      </c>
    </row>
    <row r="86" spans="1:10">
      <c r="A86" s="399" t="s">
        <v>495</v>
      </c>
      <c r="B86" s="404" t="s">
        <v>575</v>
      </c>
      <c r="C86" s="404" t="s">
        <v>493</v>
      </c>
      <c r="D86" s="401" t="s">
        <v>578</v>
      </c>
      <c r="E86" s="402">
        <v>143000</v>
      </c>
      <c r="F86" s="402">
        <v>925713</v>
      </c>
      <c r="G86" s="402">
        <v>143000</v>
      </c>
      <c r="H86" s="402">
        <v>178142</v>
      </c>
      <c r="I86" s="402">
        <v>0</v>
      </c>
      <c r="J86" s="403">
        <v>747571</v>
      </c>
    </row>
    <row r="87" spans="1:10">
      <c r="A87" s="399" t="s">
        <v>495</v>
      </c>
      <c r="B87" s="404" t="s">
        <v>575</v>
      </c>
      <c r="C87" s="404" t="s">
        <v>498</v>
      </c>
      <c r="D87" s="401" t="s">
        <v>579</v>
      </c>
      <c r="E87" s="402">
        <v>554085</v>
      </c>
      <c r="F87" s="402">
        <v>1094589</v>
      </c>
      <c r="G87" s="402">
        <v>554085</v>
      </c>
      <c r="H87" s="402">
        <v>1094589</v>
      </c>
      <c r="I87" s="402">
        <v>0</v>
      </c>
      <c r="J87" s="403">
        <v>0</v>
      </c>
    </row>
    <row r="88" spans="1:10">
      <c r="A88" s="399" t="s">
        <v>495</v>
      </c>
      <c r="B88" s="404" t="s">
        <v>575</v>
      </c>
      <c r="C88" s="404" t="s">
        <v>504</v>
      </c>
      <c r="D88" s="401" t="s">
        <v>580</v>
      </c>
      <c r="E88" s="402">
        <v>125683</v>
      </c>
      <c r="F88" s="402">
        <v>527248</v>
      </c>
      <c r="G88" s="402">
        <v>125683</v>
      </c>
      <c r="H88" s="402">
        <v>527248</v>
      </c>
      <c r="I88" s="402">
        <v>0</v>
      </c>
      <c r="J88" s="403">
        <v>0</v>
      </c>
    </row>
    <row r="89" spans="1:10">
      <c r="A89" s="399" t="s">
        <v>493</v>
      </c>
      <c r="B89" s="404" t="s">
        <v>956</v>
      </c>
      <c r="C89" s="404" t="s">
        <v>956</v>
      </c>
      <c r="D89" s="401" t="s">
        <v>581</v>
      </c>
      <c r="E89" s="402">
        <v>61328</v>
      </c>
      <c r="F89" s="402">
        <v>175152</v>
      </c>
      <c r="G89" s="402">
        <v>61328</v>
      </c>
      <c r="H89" s="402">
        <v>175152</v>
      </c>
      <c r="I89" s="402">
        <v>0</v>
      </c>
      <c r="J89" s="403">
        <v>0</v>
      </c>
    </row>
    <row r="90" spans="1:10">
      <c r="A90" s="399" t="s">
        <v>493</v>
      </c>
      <c r="B90" s="404" t="s">
        <v>582</v>
      </c>
      <c r="C90" s="404" t="s">
        <v>956</v>
      </c>
      <c r="D90" s="401" t="s">
        <v>583</v>
      </c>
      <c r="E90" s="402">
        <v>33172</v>
      </c>
      <c r="F90" s="402">
        <v>139958</v>
      </c>
      <c r="G90" s="402">
        <v>33172</v>
      </c>
      <c r="H90" s="402">
        <v>139958</v>
      </c>
      <c r="I90" s="402">
        <v>0</v>
      </c>
      <c r="J90" s="403">
        <v>0</v>
      </c>
    </row>
    <row r="91" spans="1:10">
      <c r="A91" s="399" t="s">
        <v>493</v>
      </c>
      <c r="B91" s="404" t="s">
        <v>582</v>
      </c>
      <c r="C91" s="404" t="s">
        <v>474</v>
      </c>
      <c r="D91" s="401" t="s">
        <v>584</v>
      </c>
      <c r="E91" s="402">
        <v>33172</v>
      </c>
      <c r="F91" s="402">
        <v>139958</v>
      </c>
      <c r="G91" s="402">
        <v>33172</v>
      </c>
      <c r="H91" s="402">
        <v>139958</v>
      </c>
      <c r="I91" s="402">
        <v>0</v>
      </c>
      <c r="J91" s="403">
        <v>0</v>
      </c>
    </row>
    <row r="92" spans="1:10">
      <c r="A92" s="399" t="s">
        <v>493</v>
      </c>
      <c r="B92" s="404" t="s">
        <v>585</v>
      </c>
      <c r="C92" s="404" t="s">
        <v>956</v>
      </c>
      <c r="D92" s="401" t="s">
        <v>586</v>
      </c>
      <c r="E92" s="402">
        <v>3560</v>
      </c>
      <c r="F92" s="402">
        <v>8540</v>
      </c>
      <c r="G92" s="402">
        <v>3560</v>
      </c>
      <c r="H92" s="402">
        <v>8540</v>
      </c>
      <c r="I92" s="402">
        <v>0</v>
      </c>
      <c r="J92" s="403">
        <v>0</v>
      </c>
    </row>
    <row r="93" spans="1:10">
      <c r="A93" s="399" t="s">
        <v>493</v>
      </c>
      <c r="B93" s="404" t="s">
        <v>585</v>
      </c>
      <c r="C93" s="404" t="s">
        <v>474</v>
      </c>
      <c r="D93" s="401" t="s">
        <v>587</v>
      </c>
      <c r="E93" s="402">
        <v>3560</v>
      </c>
      <c r="F93" s="402">
        <v>8540</v>
      </c>
      <c r="G93" s="402">
        <v>3560</v>
      </c>
      <c r="H93" s="402">
        <v>8540</v>
      </c>
      <c r="I93" s="402">
        <v>0</v>
      </c>
      <c r="J93" s="403">
        <v>0</v>
      </c>
    </row>
    <row r="94" spans="1:10">
      <c r="A94" s="399" t="s">
        <v>493</v>
      </c>
      <c r="B94" s="404" t="s">
        <v>588</v>
      </c>
      <c r="C94" s="404" t="s">
        <v>956</v>
      </c>
      <c r="D94" s="401" t="s">
        <v>589</v>
      </c>
      <c r="E94" s="402">
        <v>24596</v>
      </c>
      <c r="F94" s="402">
        <v>26654</v>
      </c>
      <c r="G94" s="402">
        <v>24596</v>
      </c>
      <c r="H94" s="402">
        <v>26654</v>
      </c>
      <c r="I94" s="402">
        <v>0</v>
      </c>
      <c r="J94" s="403">
        <v>0</v>
      </c>
    </row>
    <row r="95" spans="1:10">
      <c r="A95" s="399" t="s">
        <v>493</v>
      </c>
      <c r="B95" s="404" t="s">
        <v>588</v>
      </c>
      <c r="C95" s="404" t="s">
        <v>474</v>
      </c>
      <c r="D95" s="401" t="s">
        <v>590</v>
      </c>
      <c r="E95" s="402">
        <v>24596</v>
      </c>
      <c r="F95" s="402">
        <v>26654</v>
      </c>
      <c r="G95" s="402">
        <v>24596</v>
      </c>
      <c r="H95" s="402">
        <v>26654</v>
      </c>
      <c r="I95" s="402">
        <v>0</v>
      </c>
      <c r="J95" s="403">
        <v>0</v>
      </c>
    </row>
    <row r="96" spans="1:10">
      <c r="A96" s="399" t="s">
        <v>498</v>
      </c>
      <c r="B96" s="404" t="s">
        <v>956</v>
      </c>
      <c r="C96" s="404" t="s">
        <v>956</v>
      </c>
      <c r="D96" s="401" t="s">
        <v>591</v>
      </c>
      <c r="E96" s="402">
        <v>1523018</v>
      </c>
      <c r="F96" s="402">
        <v>7880010</v>
      </c>
      <c r="G96" s="402">
        <v>1523018</v>
      </c>
      <c r="H96" s="402">
        <v>7880010</v>
      </c>
      <c r="I96" s="402">
        <v>0</v>
      </c>
      <c r="J96" s="403">
        <v>0</v>
      </c>
    </row>
    <row r="97" spans="1:10">
      <c r="A97" s="399" t="s">
        <v>498</v>
      </c>
      <c r="B97" s="404" t="s">
        <v>592</v>
      </c>
      <c r="C97" s="404" t="s">
        <v>956</v>
      </c>
      <c r="D97" s="401" t="s">
        <v>593</v>
      </c>
      <c r="E97" s="402">
        <v>1519978</v>
      </c>
      <c r="F97" s="402">
        <v>7876970</v>
      </c>
      <c r="G97" s="402">
        <v>1519978</v>
      </c>
      <c r="H97" s="402">
        <v>7876970</v>
      </c>
      <c r="I97" s="402">
        <v>0</v>
      </c>
      <c r="J97" s="403">
        <v>0</v>
      </c>
    </row>
    <row r="98" spans="1:10">
      <c r="A98" s="399" t="s">
        <v>498</v>
      </c>
      <c r="B98" s="404" t="s">
        <v>592</v>
      </c>
      <c r="C98" s="404" t="s">
        <v>472</v>
      </c>
      <c r="D98" s="401" t="s">
        <v>538</v>
      </c>
      <c r="E98" s="402">
        <v>1325138</v>
      </c>
      <c r="F98" s="402">
        <v>7436735</v>
      </c>
      <c r="G98" s="402">
        <v>1325138</v>
      </c>
      <c r="H98" s="402">
        <v>7436735</v>
      </c>
      <c r="I98" s="402">
        <v>0</v>
      </c>
      <c r="J98" s="403">
        <v>0</v>
      </c>
    </row>
    <row r="99" spans="1:10">
      <c r="A99" s="399" t="s">
        <v>498</v>
      </c>
      <c r="B99" s="404" t="s">
        <v>592</v>
      </c>
      <c r="C99" s="404" t="s">
        <v>474</v>
      </c>
      <c r="D99" s="401" t="s">
        <v>594</v>
      </c>
      <c r="E99" s="402">
        <v>60828</v>
      </c>
      <c r="F99" s="402">
        <v>153717</v>
      </c>
      <c r="G99" s="402">
        <v>60828</v>
      </c>
      <c r="H99" s="402">
        <v>153717</v>
      </c>
      <c r="I99" s="402">
        <v>0</v>
      </c>
      <c r="J99" s="403">
        <v>0</v>
      </c>
    </row>
    <row r="100" spans="1:10">
      <c r="A100" s="399" t="s">
        <v>498</v>
      </c>
      <c r="B100" s="404" t="s">
        <v>592</v>
      </c>
      <c r="C100" s="404" t="s">
        <v>495</v>
      </c>
      <c r="D100" s="401" t="s">
        <v>595</v>
      </c>
      <c r="E100" s="402">
        <v>134012</v>
      </c>
      <c r="F100" s="402">
        <v>286518</v>
      </c>
      <c r="G100" s="402">
        <v>134012</v>
      </c>
      <c r="H100" s="402">
        <v>286518</v>
      </c>
      <c r="I100" s="402">
        <v>0</v>
      </c>
      <c r="J100" s="403">
        <v>0</v>
      </c>
    </row>
    <row r="101" spans="1:10">
      <c r="A101" s="399" t="s">
        <v>498</v>
      </c>
      <c r="B101" s="404" t="s">
        <v>596</v>
      </c>
      <c r="C101" s="404" t="s">
        <v>956</v>
      </c>
      <c r="D101" s="401" t="s">
        <v>597</v>
      </c>
      <c r="E101" s="402">
        <v>3040</v>
      </c>
      <c r="F101" s="402">
        <v>3040</v>
      </c>
      <c r="G101" s="402">
        <v>3040</v>
      </c>
      <c r="H101" s="402">
        <v>3040</v>
      </c>
      <c r="I101" s="402">
        <v>0</v>
      </c>
      <c r="J101" s="403">
        <v>0</v>
      </c>
    </row>
    <row r="102" spans="1:10">
      <c r="A102" s="399" t="s">
        <v>498</v>
      </c>
      <c r="B102" s="404" t="s">
        <v>596</v>
      </c>
      <c r="C102" s="404" t="s">
        <v>474</v>
      </c>
      <c r="D102" s="401" t="s">
        <v>598</v>
      </c>
      <c r="E102" s="402">
        <v>3040</v>
      </c>
      <c r="F102" s="402">
        <v>3040</v>
      </c>
      <c r="G102" s="402">
        <v>3040</v>
      </c>
      <c r="H102" s="402">
        <v>3040</v>
      </c>
      <c r="I102" s="402">
        <v>0</v>
      </c>
      <c r="J102" s="403">
        <v>0</v>
      </c>
    </row>
    <row r="103" spans="1:10">
      <c r="A103" s="399" t="s">
        <v>504</v>
      </c>
      <c r="B103" s="404" t="s">
        <v>956</v>
      </c>
      <c r="C103" s="404" t="s">
        <v>956</v>
      </c>
      <c r="D103" s="401" t="s">
        <v>599</v>
      </c>
      <c r="E103" s="402">
        <v>188631</v>
      </c>
      <c r="F103" s="402">
        <v>1959578</v>
      </c>
      <c r="G103" s="402">
        <v>188631</v>
      </c>
      <c r="H103" s="402">
        <v>1959578</v>
      </c>
      <c r="I103" s="402">
        <v>0</v>
      </c>
      <c r="J103" s="403">
        <v>0</v>
      </c>
    </row>
    <row r="104" spans="1:10">
      <c r="A104" s="399" t="s">
        <v>504</v>
      </c>
      <c r="B104" s="404" t="s">
        <v>600</v>
      </c>
      <c r="C104" s="404" t="s">
        <v>956</v>
      </c>
      <c r="D104" s="401" t="s">
        <v>601</v>
      </c>
      <c r="E104" s="402">
        <v>188631</v>
      </c>
      <c r="F104" s="402">
        <v>1959578</v>
      </c>
      <c r="G104" s="402">
        <v>188631</v>
      </c>
      <c r="H104" s="402">
        <v>1959578</v>
      </c>
      <c r="I104" s="402">
        <v>0</v>
      </c>
      <c r="J104" s="403">
        <v>0</v>
      </c>
    </row>
    <row r="105" spans="1:10">
      <c r="A105" s="399" t="s">
        <v>504</v>
      </c>
      <c r="B105" s="404" t="s">
        <v>600</v>
      </c>
      <c r="C105" s="404" t="s">
        <v>472</v>
      </c>
      <c r="D105" s="401" t="s">
        <v>602</v>
      </c>
      <c r="E105" s="402">
        <v>188631</v>
      </c>
      <c r="F105" s="402">
        <v>1959578</v>
      </c>
      <c r="G105" s="402">
        <v>188631</v>
      </c>
      <c r="H105" s="402">
        <v>1959578</v>
      </c>
      <c r="I105" s="402">
        <v>0</v>
      </c>
      <c r="J105" s="403">
        <v>0</v>
      </c>
    </row>
    <row r="106" spans="1:10">
      <c r="A106" s="399" t="s">
        <v>506</v>
      </c>
      <c r="B106" s="404" t="s">
        <v>956</v>
      </c>
      <c r="C106" s="404" t="s">
        <v>956</v>
      </c>
      <c r="D106" s="401" t="s">
        <v>603</v>
      </c>
      <c r="E106" s="402">
        <v>202980</v>
      </c>
      <c r="F106" s="402">
        <v>405974</v>
      </c>
      <c r="G106" s="402">
        <v>202980</v>
      </c>
      <c r="H106" s="402">
        <v>405974</v>
      </c>
      <c r="I106" s="402">
        <v>0</v>
      </c>
      <c r="J106" s="403">
        <v>0</v>
      </c>
    </row>
    <row r="107" spans="1:10">
      <c r="A107" s="399" t="s">
        <v>506</v>
      </c>
      <c r="B107" s="404" t="s">
        <v>604</v>
      </c>
      <c r="C107" s="404" t="s">
        <v>956</v>
      </c>
      <c r="D107" s="401" t="s">
        <v>605</v>
      </c>
      <c r="E107" s="402">
        <v>202980</v>
      </c>
      <c r="F107" s="402">
        <v>405974</v>
      </c>
      <c r="G107" s="402">
        <v>202980</v>
      </c>
      <c r="H107" s="402">
        <v>405974</v>
      </c>
      <c r="I107" s="402">
        <v>0</v>
      </c>
      <c r="J107" s="403">
        <v>0</v>
      </c>
    </row>
    <row r="108" spans="1:10">
      <c r="A108" s="399" t="s">
        <v>506</v>
      </c>
      <c r="B108" s="404" t="s">
        <v>604</v>
      </c>
      <c r="C108" s="404" t="s">
        <v>474</v>
      </c>
      <c r="D108" s="401" t="s">
        <v>606</v>
      </c>
      <c r="E108" s="402">
        <v>202980</v>
      </c>
      <c r="F108" s="402">
        <v>405974</v>
      </c>
      <c r="G108" s="402">
        <v>202980</v>
      </c>
      <c r="H108" s="402">
        <v>405974</v>
      </c>
      <c r="I108" s="402">
        <v>0</v>
      </c>
      <c r="J108" s="403">
        <v>0</v>
      </c>
    </row>
    <row r="109" spans="1:10">
      <c r="A109" s="399" t="s">
        <v>956</v>
      </c>
      <c r="B109" s="404" t="s">
        <v>956</v>
      </c>
      <c r="C109" s="404" t="s">
        <v>956</v>
      </c>
      <c r="D109" s="401" t="s">
        <v>533</v>
      </c>
      <c r="E109" s="402">
        <v>5097890</v>
      </c>
      <c r="F109" s="402">
        <v>24876105</v>
      </c>
      <c r="G109" s="402">
        <v>518192</v>
      </c>
      <c r="H109" s="402">
        <v>842652</v>
      </c>
      <c r="I109" s="402">
        <v>4579698</v>
      </c>
      <c r="J109" s="403">
        <v>24033453</v>
      </c>
    </row>
    <row r="110" spans="1:10">
      <c r="A110" s="399" t="s">
        <v>472</v>
      </c>
      <c r="B110" s="404" t="s">
        <v>956</v>
      </c>
      <c r="C110" s="404" t="s">
        <v>956</v>
      </c>
      <c r="D110" s="401" t="s">
        <v>535</v>
      </c>
      <c r="E110" s="402">
        <v>135975</v>
      </c>
      <c r="F110" s="402">
        <v>5485435</v>
      </c>
      <c r="G110" s="402">
        <v>45000</v>
      </c>
      <c r="H110" s="402">
        <v>216960</v>
      </c>
      <c r="I110" s="402">
        <v>90975</v>
      </c>
      <c r="J110" s="403">
        <v>5268475</v>
      </c>
    </row>
    <row r="111" spans="1:10">
      <c r="A111" s="399" t="s">
        <v>472</v>
      </c>
      <c r="B111" s="404" t="s">
        <v>536</v>
      </c>
      <c r="C111" s="404" t="s">
        <v>956</v>
      </c>
      <c r="D111" s="401" t="s">
        <v>537</v>
      </c>
      <c r="E111" s="402">
        <v>0</v>
      </c>
      <c r="F111" s="402">
        <v>136960</v>
      </c>
      <c r="G111" s="402">
        <v>0</v>
      </c>
      <c r="H111" s="402">
        <v>136960</v>
      </c>
      <c r="I111" s="402">
        <v>0</v>
      </c>
      <c r="J111" s="403">
        <v>0</v>
      </c>
    </row>
    <row r="112" spans="1:10">
      <c r="A112" s="399" t="s">
        <v>472</v>
      </c>
      <c r="B112" s="404" t="s">
        <v>536</v>
      </c>
      <c r="C112" s="404" t="s">
        <v>607</v>
      </c>
      <c r="D112" s="401" t="s">
        <v>608</v>
      </c>
      <c r="E112" s="402">
        <v>0</v>
      </c>
      <c r="F112" s="402">
        <v>136960</v>
      </c>
      <c r="G112" s="402">
        <v>0</v>
      </c>
      <c r="H112" s="402">
        <v>136960</v>
      </c>
      <c r="I112" s="402">
        <v>0</v>
      </c>
      <c r="J112" s="403">
        <v>0</v>
      </c>
    </row>
    <row r="113" spans="1:10">
      <c r="A113" s="399" t="s">
        <v>472</v>
      </c>
      <c r="B113" s="404" t="s">
        <v>542</v>
      </c>
      <c r="C113" s="404" t="s">
        <v>956</v>
      </c>
      <c r="D113" s="401" t="s">
        <v>543</v>
      </c>
      <c r="E113" s="402">
        <v>0</v>
      </c>
      <c r="F113" s="402">
        <v>35000</v>
      </c>
      <c r="G113" s="402">
        <v>0</v>
      </c>
      <c r="H113" s="402">
        <v>35000</v>
      </c>
      <c r="I113" s="402">
        <v>0</v>
      </c>
      <c r="J113" s="403">
        <v>0</v>
      </c>
    </row>
    <row r="114" spans="1:10">
      <c r="A114" s="399" t="s">
        <v>472</v>
      </c>
      <c r="B114" s="404" t="s">
        <v>542</v>
      </c>
      <c r="C114" s="404" t="s">
        <v>607</v>
      </c>
      <c r="D114" s="401" t="s">
        <v>608</v>
      </c>
      <c r="E114" s="402">
        <v>0</v>
      </c>
      <c r="F114" s="402">
        <v>35000</v>
      </c>
      <c r="G114" s="402">
        <v>0</v>
      </c>
      <c r="H114" s="402">
        <v>35000</v>
      </c>
      <c r="I114" s="402">
        <v>0</v>
      </c>
      <c r="J114" s="403">
        <v>0</v>
      </c>
    </row>
    <row r="115" spans="1:10">
      <c r="A115" s="399" t="s">
        <v>472</v>
      </c>
      <c r="B115" s="404" t="s">
        <v>545</v>
      </c>
      <c r="C115" s="404" t="s">
        <v>956</v>
      </c>
      <c r="D115" s="401" t="s">
        <v>546</v>
      </c>
      <c r="E115" s="402">
        <v>135975</v>
      </c>
      <c r="F115" s="402">
        <v>5313475</v>
      </c>
      <c r="G115" s="402">
        <v>45000</v>
      </c>
      <c r="H115" s="402">
        <v>45000</v>
      </c>
      <c r="I115" s="402">
        <v>90975</v>
      </c>
      <c r="J115" s="403">
        <v>5268475</v>
      </c>
    </row>
    <row r="116" spans="1:10">
      <c r="A116" s="399" t="s">
        <v>472</v>
      </c>
      <c r="B116" s="404" t="s">
        <v>545</v>
      </c>
      <c r="C116" s="404" t="s">
        <v>607</v>
      </c>
      <c r="D116" s="401" t="s">
        <v>608</v>
      </c>
      <c r="E116" s="402">
        <v>135975</v>
      </c>
      <c r="F116" s="402">
        <v>5313475</v>
      </c>
      <c r="G116" s="402">
        <v>45000</v>
      </c>
      <c r="H116" s="402">
        <v>45000</v>
      </c>
      <c r="I116" s="402">
        <v>90975</v>
      </c>
      <c r="J116" s="403">
        <v>5268475</v>
      </c>
    </row>
    <row r="117" spans="1:10">
      <c r="A117" s="399" t="s">
        <v>474</v>
      </c>
      <c r="B117" s="404" t="s">
        <v>956</v>
      </c>
      <c r="C117" s="404" t="s">
        <v>956</v>
      </c>
      <c r="D117" s="401" t="s">
        <v>555</v>
      </c>
      <c r="E117" s="402">
        <v>0</v>
      </c>
      <c r="F117" s="402">
        <v>607978</v>
      </c>
      <c r="G117" s="402">
        <v>0</v>
      </c>
      <c r="H117" s="402">
        <v>0</v>
      </c>
      <c r="I117" s="402">
        <v>0</v>
      </c>
      <c r="J117" s="403">
        <v>607978</v>
      </c>
    </row>
    <row r="118" spans="1:10">
      <c r="A118" s="399" t="s">
        <v>474</v>
      </c>
      <c r="B118" s="404" t="s">
        <v>560</v>
      </c>
      <c r="C118" s="404" t="s">
        <v>956</v>
      </c>
      <c r="D118" s="401" t="s">
        <v>561</v>
      </c>
      <c r="E118" s="402">
        <v>0</v>
      </c>
      <c r="F118" s="402">
        <v>607978</v>
      </c>
      <c r="G118" s="402">
        <v>0</v>
      </c>
      <c r="H118" s="402">
        <v>0</v>
      </c>
      <c r="I118" s="402">
        <v>0</v>
      </c>
      <c r="J118" s="403">
        <v>607978</v>
      </c>
    </row>
    <row r="119" spans="1:10">
      <c r="A119" s="399" t="s">
        <v>474</v>
      </c>
      <c r="B119" s="404" t="s">
        <v>560</v>
      </c>
      <c r="C119" s="404" t="s">
        <v>607</v>
      </c>
      <c r="D119" s="401" t="s">
        <v>608</v>
      </c>
      <c r="E119" s="402">
        <v>0</v>
      </c>
      <c r="F119" s="402">
        <v>607978</v>
      </c>
      <c r="G119" s="402">
        <v>0</v>
      </c>
      <c r="H119" s="402">
        <v>0</v>
      </c>
      <c r="I119" s="402">
        <v>0</v>
      </c>
      <c r="J119" s="403">
        <v>607978</v>
      </c>
    </row>
    <row r="120" spans="1:10">
      <c r="A120" s="399" t="s">
        <v>495</v>
      </c>
      <c r="B120" s="404" t="s">
        <v>956</v>
      </c>
      <c r="C120" s="404" t="s">
        <v>956</v>
      </c>
      <c r="D120" s="401" t="s">
        <v>564</v>
      </c>
      <c r="E120" s="402">
        <v>4961915</v>
      </c>
      <c r="F120" s="402">
        <v>18782692</v>
      </c>
      <c r="G120" s="402">
        <v>473192</v>
      </c>
      <c r="H120" s="402">
        <v>625692</v>
      </c>
      <c r="I120" s="402">
        <v>4488723</v>
      </c>
      <c r="J120" s="403">
        <v>18157000</v>
      </c>
    </row>
    <row r="121" spans="1:10">
      <c r="A121" s="399" t="s">
        <v>495</v>
      </c>
      <c r="B121" s="404" t="s">
        <v>572</v>
      </c>
      <c r="C121" s="404" t="s">
        <v>956</v>
      </c>
      <c r="D121" s="401" t="s">
        <v>573</v>
      </c>
      <c r="E121" s="402">
        <v>551621</v>
      </c>
      <c r="F121" s="402">
        <v>715735</v>
      </c>
      <c r="G121" s="402">
        <v>107965</v>
      </c>
      <c r="H121" s="402">
        <v>260465</v>
      </c>
      <c r="I121" s="402">
        <v>443656</v>
      </c>
      <c r="J121" s="403">
        <v>455270</v>
      </c>
    </row>
    <row r="122" spans="1:10">
      <c r="A122" s="399" t="s">
        <v>495</v>
      </c>
      <c r="B122" s="404" t="s">
        <v>572</v>
      </c>
      <c r="C122" s="404" t="s">
        <v>495</v>
      </c>
      <c r="D122" s="401" t="s">
        <v>609</v>
      </c>
      <c r="E122" s="402">
        <v>551621</v>
      </c>
      <c r="F122" s="402">
        <v>715735</v>
      </c>
      <c r="G122" s="402">
        <v>107965</v>
      </c>
      <c r="H122" s="402">
        <v>260465</v>
      </c>
      <c r="I122" s="402">
        <v>443656</v>
      </c>
      <c r="J122" s="403">
        <v>455270</v>
      </c>
    </row>
    <row r="123" spans="1:10">
      <c r="A123" s="399" t="s">
        <v>495</v>
      </c>
      <c r="B123" s="404" t="s">
        <v>575</v>
      </c>
      <c r="C123" s="404" t="s">
        <v>956</v>
      </c>
      <c r="D123" s="401" t="s">
        <v>576</v>
      </c>
      <c r="E123" s="402">
        <v>4410294</v>
      </c>
      <c r="F123" s="402">
        <v>18066957</v>
      </c>
      <c r="G123" s="402">
        <v>365227</v>
      </c>
      <c r="H123" s="402">
        <v>365227</v>
      </c>
      <c r="I123" s="402">
        <v>4045067</v>
      </c>
      <c r="J123" s="403">
        <v>17701730</v>
      </c>
    </row>
    <row r="124" spans="1:10">
      <c r="A124" s="399" t="s">
        <v>495</v>
      </c>
      <c r="B124" s="404" t="s">
        <v>575</v>
      </c>
      <c r="C124" s="404" t="s">
        <v>508</v>
      </c>
      <c r="D124" s="401" t="s">
        <v>610</v>
      </c>
      <c r="E124" s="402">
        <v>4020930</v>
      </c>
      <c r="F124" s="402">
        <v>17607593</v>
      </c>
      <c r="G124" s="402">
        <v>50521</v>
      </c>
      <c r="H124" s="402">
        <v>50521</v>
      </c>
      <c r="I124" s="402">
        <v>3970409</v>
      </c>
      <c r="J124" s="403">
        <v>17557072</v>
      </c>
    </row>
    <row r="125" spans="1:10">
      <c r="A125" s="399" t="s">
        <v>495</v>
      </c>
      <c r="B125" s="404" t="s">
        <v>575</v>
      </c>
      <c r="C125" s="404" t="s">
        <v>516</v>
      </c>
      <c r="D125" s="401" t="s">
        <v>612</v>
      </c>
      <c r="E125" s="402">
        <v>156293</v>
      </c>
      <c r="F125" s="402">
        <v>226293</v>
      </c>
      <c r="G125" s="402">
        <v>94500</v>
      </c>
      <c r="H125" s="402">
        <v>94500</v>
      </c>
      <c r="I125" s="402">
        <v>61793</v>
      </c>
      <c r="J125" s="403">
        <v>131793</v>
      </c>
    </row>
    <row r="126" spans="1:10">
      <c r="A126" s="399" t="s">
        <v>495</v>
      </c>
      <c r="B126" s="404" t="s">
        <v>575</v>
      </c>
      <c r="C126" s="404" t="s">
        <v>607</v>
      </c>
      <c r="D126" s="401" t="s">
        <v>608</v>
      </c>
      <c r="E126" s="402">
        <v>233071</v>
      </c>
      <c r="F126" s="402">
        <v>233071</v>
      </c>
      <c r="G126" s="402">
        <v>220206</v>
      </c>
      <c r="H126" s="402">
        <v>220206</v>
      </c>
      <c r="I126" s="402">
        <v>12865</v>
      </c>
      <c r="J126" s="403">
        <v>12865</v>
      </c>
    </row>
    <row r="127" spans="1:10">
      <c r="A127" s="399" t="s">
        <v>956</v>
      </c>
      <c r="B127" s="404" t="s">
        <v>956</v>
      </c>
      <c r="C127" s="404" t="s">
        <v>956</v>
      </c>
      <c r="D127" s="401" t="s">
        <v>622</v>
      </c>
      <c r="E127" s="402">
        <v>805896</v>
      </c>
      <c r="F127" s="402">
        <v>1295307</v>
      </c>
      <c r="G127" s="402">
        <v>805896</v>
      </c>
      <c r="H127" s="402">
        <v>1295307</v>
      </c>
      <c r="I127" s="402">
        <v>0</v>
      </c>
      <c r="J127" s="403">
        <v>0</v>
      </c>
    </row>
    <row r="128" spans="1:10">
      <c r="A128" s="399" t="s">
        <v>956</v>
      </c>
      <c r="B128" s="404" t="s">
        <v>956</v>
      </c>
      <c r="C128" s="404" t="s">
        <v>956</v>
      </c>
      <c r="D128" s="401" t="s">
        <v>623</v>
      </c>
      <c r="E128" s="402">
        <v>804552</v>
      </c>
      <c r="F128" s="402">
        <v>1273721</v>
      </c>
      <c r="G128" s="402">
        <v>804552</v>
      </c>
      <c r="H128" s="402">
        <v>1273721</v>
      </c>
      <c r="I128" s="402">
        <v>0</v>
      </c>
      <c r="J128" s="403">
        <v>0</v>
      </c>
    </row>
    <row r="129" spans="1:10">
      <c r="A129" s="399" t="s">
        <v>956</v>
      </c>
      <c r="B129" s="404" t="s">
        <v>956</v>
      </c>
      <c r="C129" s="404" t="s">
        <v>956</v>
      </c>
      <c r="D129" s="401" t="s">
        <v>624</v>
      </c>
      <c r="E129" s="402">
        <v>1344</v>
      </c>
      <c r="F129" s="402">
        <v>21586</v>
      </c>
      <c r="G129" s="402">
        <v>1344</v>
      </c>
      <c r="H129" s="402">
        <v>21586</v>
      </c>
      <c r="I129" s="402">
        <v>0</v>
      </c>
      <c r="J129" s="403">
        <v>0</v>
      </c>
    </row>
    <row r="130" spans="1:10">
      <c r="A130" s="399" t="s">
        <v>956</v>
      </c>
      <c r="B130" s="404" t="s">
        <v>956</v>
      </c>
      <c r="C130" s="404" t="s">
        <v>956</v>
      </c>
      <c r="D130" s="401" t="s">
        <v>615</v>
      </c>
      <c r="E130" s="402">
        <v>14902422</v>
      </c>
      <c r="F130" s="402">
        <v>72819179</v>
      </c>
      <c r="G130" s="402" t="s">
        <v>956</v>
      </c>
      <c r="H130" s="402" t="s">
        <v>956</v>
      </c>
      <c r="I130" s="402" t="s">
        <v>956</v>
      </c>
      <c r="J130" s="403" t="s">
        <v>956</v>
      </c>
    </row>
    <row r="131" spans="1:10">
      <c r="A131" s="399" t="s">
        <v>956</v>
      </c>
      <c r="B131" s="404" t="s">
        <v>956</v>
      </c>
      <c r="C131" s="404" t="s">
        <v>956</v>
      </c>
      <c r="D131" s="401" t="s">
        <v>956</v>
      </c>
      <c r="E131" s="402" t="s">
        <v>956</v>
      </c>
      <c r="F131" s="402" t="s">
        <v>956</v>
      </c>
      <c r="G131" s="402" t="s">
        <v>956</v>
      </c>
      <c r="H131" s="402" t="s">
        <v>956</v>
      </c>
      <c r="I131" s="402" t="s">
        <v>956</v>
      </c>
      <c r="J131" s="403" t="s">
        <v>956</v>
      </c>
    </row>
    <row r="132" spans="1:10">
      <c r="A132" s="399" t="s">
        <v>956</v>
      </c>
      <c r="B132" s="404" t="s">
        <v>956</v>
      </c>
      <c r="C132" s="404" t="s">
        <v>956</v>
      </c>
      <c r="D132" s="401" t="s">
        <v>616</v>
      </c>
      <c r="E132" s="402">
        <v>98528768</v>
      </c>
      <c r="F132" s="402" t="s">
        <v>956</v>
      </c>
      <c r="G132" s="402" t="s">
        <v>956</v>
      </c>
      <c r="H132" s="402" t="s">
        <v>956</v>
      </c>
      <c r="I132" s="402" t="s">
        <v>956</v>
      </c>
      <c r="J132" s="403" t="s">
        <v>956</v>
      </c>
    </row>
    <row r="133" spans="1:10">
      <c r="A133" s="399" t="s">
        <v>956</v>
      </c>
      <c r="B133" s="404" t="s">
        <v>956</v>
      </c>
      <c r="C133" s="404" t="s">
        <v>956</v>
      </c>
      <c r="D133" s="401" t="s">
        <v>617</v>
      </c>
      <c r="E133" s="402">
        <v>116309474</v>
      </c>
      <c r="F133" s="402" t="s">
        <v>956</v>
      </c>
      <c r="G133" s="402" t="s">
        <v>956</v>
      </c>
      <c r="H133" s="402" t="s">
        <v>956</v>
      </c>
      <c r="I133" s="402" t="s">
        <v>956</v>
      </c>
      <c r="J133" s="403" t="s">
        <v>956</v>
      </c>
    </row>
    <row r="134" spans="1:10">
      <c r="A134" s="399" t="s">
        <v>956</v>
      </c>
      <c r="B134" s="404" t="s">
        <v>956</v>
      </c>
      <c r="C134" s="404" t="s">
        <v>956</v>
      </c>
      <c r="D134" s="401" t="s">
        <v>618</v>
      </c>
      <c r="E134" s="402">
        <v>65856</v>
      </c>
      <c r="F134" s="402" t="s">
        <v>956</v>
      </c>
      <c r="G134" s="402" t="s">
        <v>956</v>
      </c>
      <c r="H134" s="402" t="s">
        <v>956</v>
      </c>
      <c r="I134" s="402" t="s">
        <v>956</v>
      </c>
      <c r="J134" s="403" t="s">
        <v>956</v>
      </c>
    </row>
    <row r="135" spans="1:10">
      <c r="A135" s="399" t="s">
        <v>956</v>
      </c>
      <c r="B135" s="404" t="s">
        <v>956</v>
      </c>
      <c r="C135" s="404" t="s">
        <v>956</v>
      </c>
      <c r="D135" s="401" t="s">
        <v>619</v>
      </c>
      <c r="E135" s="402">
        <v>116375330</v>
      </c>
      <c r="F135" s="402" t="s">
        <v>956</v>
      </c>
      <c r="G135" s="402" t="s">
        <v>956</v>
      </c>
      <c r="H135" s="402" t="s">
        <v>956</v>
      </c>
      <c r="I135" s="402" t="s">
        <v>956</v>
      </c>
      <c r="J135" s="403" t="s">
        <v>956</v>
      </c>
    </row>
  </sheetData>
  <mergeCells count="4">
    <mergeCell ref="A1:D1"/>
    <mergeCell ref="E1:F1"/>
    <mergeCell ref="G1:H1"/>
    <mergeCell ref="I1:J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&amp;12&amp;U中華民國113年03月(113年度)&amp;R&amp;"標楷體,標準"&amp;10第&amp;P頁/共&amp;N頁
&amp;12編制機關:成功鎮公所
表    號:&amp;10</oddHeader>
    <oddFooter>&amp;R&amp;"標楷體,標準"&amp;9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F3B-55E6-493B-A92D-51DB74ABBAE1}">
  <dimension ref="A1:J137"/>
  <sheetViews>
    <sheetView topLeftCell="A114"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20151845</v>
      </c>
      <c r="F3" s="402">
        <v>111724519</v>
      </c>
      <c r="G3" s="402">
        <v>17831035</v>
      </c>
      <c r="H3" s="402">
        <v>102757279</v>
      </c>
      <c r="I3" s="402">
        <v>2320810</v>
      </c>
      <c r="J3" s="403">
        <v>8967240</v>
      </c>
    </row>
    <row r="4" spans="1:10">
      <c r="A4" s="399" t="s">
        <v>956</v>
      </c>
      <c r="B4" s="404" t="s">
        <v>956</v>
      </c>
      <c r="C4" s="404" t="s">
        <v>956</v>
      </c>
      <c r="D4" s="401" t="s">
        <v>471</v>
      </c>
      <c r="E4" s="402">
        <v>20151845</v>
      </c>
      <c r="F4" s="402">
        <v>111724519</v>
      </c>
      <c r="G4" s="402">
        <v>17831035</v>
      </c>
      <c r="H4" s="402">
        <v>102757279</v>
      </c>
      <c r="I4" s="402">
        <v>2320810</v>
      </c>
      <c r="J4" s="403">
        <v>8967240</v>
      </c>
    </row>
    <row r="5" spans="1:10">
      <c r="A5" s="399" t="s">
        <v>472</v>
      </c>
      <c r="B5" s="404" t="s">
        <v>956</v>
      </c>
      <c r="C5" s="404" t="s">
        <v>956</v>
      </c>
      <c r="D5" s="401" t="s">
        <v>473</v>
      </c>
      <c r="E5" s="402">
        <v>13347114</v>
      </c>
      <c r="F5" s="402">
        <v>77280006</v>
      </c>
      <c r="G5" s="402">
        <v>13347114</v>
      </c>
      <c r="H5" s="402">
        <v>77280006</v>
      </c>
      <c r="I5" s="402">
        <v>0</v>
      </c>
      <c r="J5" s="403">
        <v>0</v>
      </c>
    </row>
    <row r="6" spans="1:10">
      <c r="A6" s="399" t="s">
        <v>472</v>
      </c>
      <c r="B6" s="404" t="s">
        <v>474</v>
      </c>
      <c r="C6" s="404" t="s">
        <v>956</v>
      </c>
      <c r="D6" s="401" t="s">
        <v>475</v>
      </c>
      <c r="E6" s="402">
        <v>676075</v>
      </c>
      <c r="F6" s="402">
        <v>1018793</v>
      </c>
      <c r="G6" s="402">
        <v>676075</v>
      </c>
      <c r="H6" s="402">
        <v>1018793</v>
      </c>
      <c r="I6" s="402">
        <v>0</v>
      </c>
      <c r="J6" s="403">
        <v>0</v>
      </c>
    </row>
    <row r="7" spans="1:10">
      <c r="A7" s="399" t="s">
        <v>472</v>
      </c>
      <c r="B7" s="404" t="s">
        <v>474</v>
      </c>
      <c r="C7" s="404" t="s">
        <v>472</v>
      </c>
      <c r="D7" s="401" t="s">
        <v>476</v>
      </c>
      <c r="E7" s="402">
        <v>639564</v>
      </c>
      <c r="F7" s="402">
        <v>980675</v>
      </c>
      <c r="G7" s="402">
        <v>639564</v>
      </c>
      <c r="H7" s="402">
        <v>980675</v>
      </c>
      <c r="I7" s="402">
        <v>0</v>
      </c>
      <c r="J7" s="403">
        <v>0</v>
      </c>
    </row>
    <row r="8" spans="1:10">
      <c r="A8" s="399" t="s">
        <v>472</v>
      </c>
      <c r="B8" s="404" t="s">
        <v>474</v>
      </c>
      <c r="C8" s="404" t="s">
        <v>474</v>
      </c>
      <c r="D8" s="401" t="s">
        <v>477</v>
      </c>
      <c r="E8" s="402">
        <v>36511</v>
      </c>
      <c r="F8" s="402">
        <v>38118</v>
      </c>
      <c r="G8" s="402">
        <v>36511</v>
      </c>
      <c r="H8" s="402">
        <v>38118</v>
      </c>
      <c r="I8" s="402">
        <v>0</v>
      </c>
      <c r="J8" s="403">
        <v>0</v>
      </c>
    </row>
    <row r="9" spans="1:10">
      <c r="A9" s="399" t="s">
        <v>472</v>
      </c>
      <c r="B9" s="404" t="s">
        <v>478</v>
      </c>
      <c r="C9" s="404" t="s">
        <v>956</v>
      </c>
      <c r="D9" s="401" t="s">
        <v>479</v>
      </c>
      <c r="E9" s="402">
        <v>5500</v>
      </c>
      <c r="F9" s="402">
        <v>129249</v>
      </c>
      <c r="G9" s="402">
        <v>5500</v>
      </c>
      <c r="H9" s="402">
        <v>129249</v>
      </c>
      <c r="I9" s="402">
        <v>0</v>
      </c>
      <c r="J9" s="403">
        <v>0</v>
      </c>
    </row>
    <row r="10" spans="1:10">
      <c r="A10" s="399" t="s">
        <v>472</v>
      </c>
      <c r="B10" s="404" t="s">
        <v>478</v>
      </c>
      <c r="C10" s="404" t="s">
        <v>472</v>
      </c>
      <c r="D10" s="401" t="s">
        <v>480</v>
      </c>
      <c r="E10" s="402">
        <v>5500</v>
      </c>
      <c r="F10" s="402">
        <v>129249</v>
      </c>
      <c r="G10" s="402">
        <v>5500</v>
      </c>
      <c r="H10" s="402">
        <v>129249</v>
      </c>
      <c r="I10" s="402">
        <v>0</v>
      </c>
      <c r="J10" s="403">
        <v>0</v>
      </c>
    </row>
    <row r="11" spans="1:10">
      <c r="A11" s="399" t="s">
        <v>472</v>
      </c>
      <c r="B11" s="404" t="s">
        <v>481</v>
      </c>
      <c r="C11" s="404" t="s">
        <v>956</v>
      </c>
      <c r="D11" s="401" t="s">
        <v>482</v>
      </c>
      <c r="E11" s="402">
        <v>8404</v>
      </c>
      <c r="F11" s="402">
        <v>74855</v>
      </c>
      <c r="G11" s="402">
        <v>8404</v>
      </c>
      <c r="H11" s="402">
        <v>74855</v>
      </c>
      <c r="I11" s="402">
        <v>0</v>
      </c>
      <c r="J11" s="403">
        <v>0</v>
      </c>
    </row>
    <row r="12" spans="1:10">
      <c r="A12" s="399" t="s">
        <v>472</v>
      </c>
      <c r="B12" s="404" t="s">
        <v>481</v>
      </c>
      <c r="C12" s="404" t="s">
        <v>472</v>
      </c>
      <c r="D12" s="401" t="s">
        <v>483</v>
      </c>
      <c r="E12" s="402">
        <v>8404</v>
      </c>
      <c r="F12" s="402">
        <v>74855</v>
      </c>
      <c r="G12" s="402">
        <v>8404</v>
      </c>
      <c r="H12" s="402">
        <v>74855</v>
      </c>
      <c r="I12" s="402">
        <v>0</v>
      </c>
      <c r="J12" s="403">
        <v>0</v>
      </c>
    </row>
    <row r="13" spans="1:10">
      <c r="A13" s="399" t="s">
        <v>472</v>
      </c>
      <c r="B13" s="404" t="s">
        <v>484</v>
      </c>
      <c r="C13" s="404" t="s">
        <v>956</v>
      </c>
      <c r="D13" s="401" t="s">
        <v>485</v>
      </c>
      <c r="E13" s="402">
        <v>76793</v>
      </c>
      <c r="F13" s="402">
        <v>322316</v>
      </c>
      <c r="G13" s="402">
        <v>76793</v>
      </c>
      <c r="H13" s="402">
        <v>322316</v>
      </c>
      <c r="I13" s="402">
        <v>0</v>
      </c>
      <c r="J13" s="403">
        <v>0</v>
      </c>
    </row>
    <row r="14" spans="1:10">
      <c r="A14" s="399" t="s">
        <v>472</v>
      </c>
      <c r="B14" s="404" t="s">
        <v>484</v>
      </c>
      <c r="C14" s="404" t="s">
        <v>472</v>
      </c>
      <c r="D14" s="401" t="s">
        <v>486</v>
      </c>
      <c r="E14" s="402">
        <v>76793</v>
      </c>
      <c r="F14" s="402">
        <v>322316</v>
      </c>
      <c r="G14" s="402">
        <v>76793</v>
      </c>
      <c r="H14" s="402">
        <v>322316</v>
      </c>
      <c r="I14" s="402">
        <v>0</v>
      </c>
      <c r="J14" s="403">
        <v>0</v>
      </c>
    </row>
    <row r="15" spans="1:10">
      <c r="A15" s="399" t="s">
        <v>472</v>
      </c>
      <c r="B15" s="404" t="s">
        <v>487</v>
      </c>
      <c r="C15" s="404" t="s">
        <v>956</v>
      </c>
      <c r="D15" s="401" t="s">
        <v>488</v>
      </c>
      <c r="E15" s="402">
        <v>8064</v>
      </c>
      <c r="F15" s="402">
        <v>51897</v>
      </c>
      <c r="G15" s="402">
        <v>8064</v>
      </c>
      <c r="H15" s="402">
        <v>51897</v>
      </c>
      <c r="I15" s="402">
        <v>0</v>
      </c>
      <c r="J15" s="403">
        <v>0</v>
      </c>
    </row>
    <row r="16" spans="1:10">
      <c r="A16" s="399" t="s">
        <v>472</v>
      </c>
      <c r="B16" s="404" t="s">
        <v>487</v>
      </c>
      <c r="C16" s="404" t="s">
        <v>472</v>
      </c>
      <c r="D16" s="401" t="s">
        <v>489</v>
      </c>
      <c r="E16" s="402">
        <v>8064</v>
      </c>
      <c r="F16" s="402">
        <v>51897</v>
      </c>
      <c r="G16" s="402">
        <v>8064</v>
      </c>
      <c r="H16" s="402">
        <v>51897</v>
      </c>
      <c r="I16" s="402">
        <v>0</v>
      </c>
      <c r="J16" s="403">
        <v>0</v>
      </c>
    </row>
    <row r="17" spans="1:10">
      <c r="A17" s="399" t="s">
        <v>472</v>
      </c>
      <c r="B17" s="404" t="s">
        <v>490</v>
      </c>
      <c r="C17" s="404" t="s">
        <v>956</v>
      </c>
      <c r="D17" s="401" t="s">
        <v>491</v>
      </c>
      <c r="E17" s="402">
        <v>12572278</v>
      </c>
      <c r="F17" s="402">
        <v>75682896</v>
      </c>
      <c r="G17" s="402">
        <v>12572278</v>
      </c>
      <c r="H17" s="402">
        <v>75682896</v>
      </c>
      <c r="I17" s="402">
        <v>0</v>
      </c>
      <c r="J17" s="403">
        <v>0</v>
      </c>
    </row>
    <row r="18" spans="1:10">
      <c r="A18" s="399" t="s">
        <v>472</v>
      </c>
      <c r="B18" s="404" t="s">
        <v>490</v>
      </c>
      <c r="C18" s="404" t="s">
        <v>472</v>
      </c>
      <c r="D18" s="401" t="s">
        <v>492</v>
      </c>
      <c r="E18" s="402">
        <v>11272266</v>
      </c>
      <c r="F18" s="402">
        <v>74382884</v>
      </c>
      <c r="G18" s="402">
        <v>11272266</v>
      </c>
      <c r="H18" s="402">
        <v>74382884</v>
      </c>
      <c r="I18" s="402">
        <v>0</v>
      </c>
      <c r="J18" s="403">
        <v>0</v>
      </c>
    </row>
    <row r="19" spans="1:10">
      <c r="A19" s="399" t="s">
        <v>472</v>
      </c>
      <c r="B19" s="404" t="s">
        <v>490</v>
      </c>
      <c r="C19" s="404" t="s">
        <v>474</v>
      </c>
      <c r="D19" s="401" t="s">
        <v>1072</v>
      </c>
      <c r="E19" s="402">
        <v>1300012</v>
      </c>
      <c r="F19" s="402">
        <v>1300012</v>
      </c>
      <c r="G19" s="402">
        <v>1300012</v>
      </c>
      <c r="H19" s="402">
        <v>1300012</v>
      </c>
      <c r="I19" s="402">
        <v>0</v>
      </c>
      <c r="J19" s="403">
        <v>0</v>
      </c>
    </row>
    <row r="20" spans="1:10">
      <c r="A20" s="399" t="s">
        <v>493</v>
      </c>
      <c r="B20" s="404" t="s">
        <v>956</v>
      </c>
      <c r="C20" s="404" t="s">
        <v>956</v>
      </c>
      <c r="D20" s="401" t="s">
        <v>494</v>
      </c>
      <c r="E20" s="402">
        <v>40798</v>
      </c>
      <c r="F20" s="402">
        <v>395682</v>
      </c>
      <c r="G20" s="402">
        <v>40798</v>
      </c>
      <c r="H20" s="402">
        <v>395682</v>
      </c>
      <c r="I20" s="402">
        <v>0</v>
      </c>
      <c r="J20" s="403">
        <v>0</v>
      </c>
    </row>
    <row r="21" spans="1:10">
      <c r="A21" s="399" t="s">
        <v>493</v>
      </c>
      <c r="B21" s="404" t="s">
        <v>495</v>
      </c>
      <c r="C21" s="404" t="s">
        <v>956</v>
      </c>
      <c r="D21" s="401" t="s">
        <v>496</v>
      </c>
      <c r="E21" s="402">
        <v>40798</v>
      </c>
      <c r="F21" s="402">
        <v>395682</v>
      </c>
      <c r="G21" s="402">
        <v>40798</v>
      </c>
      <c r="H21" s="402">
        <v>395682</v>
      </c>
      <c r="I21" s="402">
        <v>0</v>
      </c>
      <c r="J21" s="403">
        <v>0</v>
      </c>
    </row>
    <row r="22" spans="1:10">
      <c r="A22" s="399" t="s">
        <v>493</v>
      </c>
      <c r="B22" s="404" t="s">
        <v>495</v>
      </c>
      <c r="C22" s="404" t="s">
        <v>472</v>
      </c>
      <c r="D22" s="401" t="s">
        <v>497</v>
      </c>
      <c r="E22" s="402">
        <v>40798</v>
      </c>
      <c r="F22" s="402">
        <v>395682</v>
      </c>
      <c r="G22" s="402">
        <v>40798</v>
      </c>
      <c r="H22" s="402">
        <v>395682</v>
      </c>
      <c r="I22" s="402">
        <v>0</v>
      </c>
      <c r="J22" s="403">
        <v>0</v>
      </c>
    </row>
    <row r="23" spans="1:10">
      <c r="A23" s="399" t="s">
        <v>498</v>
      </c>
      <c r="B23" s="404" t="s">
        <v>956</v>
      </c>
      <c r="C23" s="404" t="s">
        <v>956</v>
      </c>
      <c r="D23" s="401" t="s">
        <v>499</v>
      </c>
      <c r="E23" s="402">
        <v>1197494</v>
      </c>
      <c r="F23" s="402">
        <v>3974604</v>
      </c>
      <c r="G23" s="402">
        <v>1197494</v>
      </c>
      <c r="H23" s="402">
        <v>3974604</v>
      </c>
      <c r="I23" s="402">
        <v>0</v>
      </c>
      <c r="J23" s="403">
        <v>0</v>
      </c>
    </row>
    <row r="24" spans="1:10">
      <c r="A24" s="399" t="s">
        <v>498</v>
      </c>
      <c r="B24" s="404" t="s">
        <v>472</v>
      </c>
      <c r="C24" s="404" t="s">
        <v>956</v>
      </c>
      <c r="D24" s="401" t="s">
        <v>500</v>
      </c>
      <c r="E24" s="402">
        <v>19000</v>
      </c>
      <c r="F24" s="402">
        <v>56000</v>
      </c>
      <c r="G24" s="402">
        <v>19000</v>
      </c>
      <c r="H24" s="402">
        <v>56000</v>
      </c>
      <c r="I24" s="402">
        <v>0</v>
      </c>
      <c r="J24" s="403">
        <v>0</v>
      </c>
    </row>
    <row r="25" spans="1:10">
      <c r="A25" s="399" t="s">
        <v>498</v>
      </c>
      <c r="B25" s="404" t="s">
        <v>472</v>
      </c>
      <c r="C25" s="404" t="s">
        <v>474</v>
      </c>
      <c r="D25" s="401" t="s">
        <v>501</v>
      </c>
      <c r="E25" s="402">
        <v>19000</v>
      </c>
      <c r="F25" s="402">
        <v>56000</v>
      </c>
      <c r="G25" s="402">
        <v>19000</v>
      </c>
      <c r="H25" s="402">
        <v>56000</v>
      </c>
      <c r="I25" s="402">
        <v>0</v>
      </c>
      <c r="J25" s="403">
        <v>0</v>
      </c>
    </row>
    <row r="26" spans="1:10">
      <c r="A26" s="399" t="s">
        <v>498</v>
      </c>
      <c r="B26" s="404" t="s">
        <v>495</v>
      </c>
      <c r="C26" s="404" t="s">
        <v>956</v>
      </c>
      <c r="D26" s="401" t="s">
        <v>502</v>
      </c>
      <c r="E26" s="402">
        <v>1178494</v>
      </c>
      <c r="F26" s="402">
        <v>3918604</v>
      </c>
      <c r="G26" s="402">
        <v>1178494</v>
      </c>
      <c r="H26" s="402">
        <v>3918604</v>
      </c>
      <c r="I26" s="402">
        <v>0</v>
      </c>
      <c r="J26" s="403">
        <v>0</v>
      </c>
    </row>
    <row r="27" spans="1:10">
      <c r="A27" s="399" t="s">
        <v>498</v>
      </c>
      <c r="B27" s="404" t="s">
        <v>495</v>
      </c>
      <c r="C27" s="404" t="s">
        <v>495</v>
      </c>
      <c r="D27" s="401" t="s">
        <v>503</v>
      </c>
      <c r="E27" s="402">
        <v>500</v>
      </c>
      <c r="F27" s="402">
        <v>10900</v>
      </c>
      <c r="G27" s="402">
        <v>500</v>
      </c>
      <c r="H27" s="402">
        <v>10900</v>
      </c>
      <c r="I27" s="402">
        <v>0</v>
      </c>
      <c r="J27" s="403">
        <v>0</v>
      </c>
    </row>
    <row r="28" spans="1:10">
      <c r="A28" s="399" t="s">
        <v>498</v>
      </c>
      <c r="B28" s="404" t="s">
        <v>495</v>
      </c>
      <c r="C28" s="404" t="s">
        <v>504</v>
      </c>
      <c r="D28" s="401" t="s">
        <v>505</v>
      </c>
      <c r="E28" s="402">
        <v>1167430</v>
      </c>
      <c r="F28" s="402">
        <v>3831340</v>
      </c>
      <c r="G28" s="402">
        <v>1167430</v>
      </c>
      <c r="H28" s="402">
        <v>3831340</v>
      </c>
      <c r="I28" s="402">
        <v>0</v>
      </c>
      <c r="J28" s="403">
        <v>0</v>
      </c>
    </row>
    <row r="29" spans="1:10">
      <c r="A29" s="399" t="s">
        <v>498</v>
      </c>
      <c r="B29" s="404" t="s">
        <v>495</v>
      </c>
      <c r="C29" s="404" t="s">
        <v>506</v>
      </c>
      <c r="D29" s="401" t="s">
        <v>507</v>
      </c>
      <c r="E29" s="402">
        <v>10564</v>
      </c>
      <c r="F29" s="402">
        <v>76364</v>
      </c>
      <c r="G29" s="402">
        <v>10564</v>
      </c>
      <c r="H29" s="402">
        <v>76364</v>
      </c>
      <c r="I29" s="402">
        <v>0</v>
      </c>
      <c r="J29" s="403">
        <v>0</v>
      </c>
    </row>
    <row r="30" spans="1:10">
      <c r="A30" s="399" t="s">
        <v>508</v>
      </c>
      <c r="B30" s="404" t="s">
        <v>956</v>
      </c>
      <c r="C30" s="404" t="s">
        <v>956</v>
      </c>
      <c r="D30" s="401" t="s">
        <v>509</v>
      </c>
      <c r="E30" s="402">
        <v>50102</v>
      </c>
      <c r="F30" s="402">
        <v>1369785</v>
      </c>
      <c r="G30" s="402">
        <v>50102</v>
      </c>
      <c r="H30" s="402">
        <v>1369785</v>
      </c>
      <c r="I30" s="402">
        <v>0</v>
      </c>
      <c r="J30" s="403">
        <v>0</v>
      </c>
    </row>
    <row r="31" spans="1:10">
      <c r="A31" s="399" t="s">
        <v>508</v>
      </c>
      <c r="B31" s="404" t="s">
        <v>472</v>
      </c>
      <c r="C31" s="404" t="s">
        <v>956</v>
      </c>
      <c r="D31" s="401" t="s">
        <v>510</v>
      </c>
      <c r="E31" s="402">
        <v>50102</v>
      </c>
      <c r="F31" s="402">
        <v>1282562</v>
      </c>
      <c r="G31" s="402">
        <v>50102</v>
      </c>
      <c r="H31" s="402">
        <v>1282562</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38102</v>
      </c>
      <c r="F33" s="402">
        <v>38102</v>
      </c>
      <c r="G33" s="402">
        <v>38102</v>
      </c>
      <c r="H33" s="402">
        <v>38102</v>
      </c>
      <c r="I33" s="402">
        <v>0</v>
      </c>
      <c r="J33" s="403">
        <v>0</v>
      </c>
    </row>
    <row r="34" spans="1:10">
      <c r="A34" s="399" t="s">
        <v>508</v>
      </c>
      <c r="B34" s="404" t="s">
        <v>472</v>
      </c>
      <c r="C34" s="404" t="s">
        <v>495</v>
      </c>
      <c r="D34" s="401" t="s">
        <v>513</v>
      </c>
      <c r="E34" s="402">
        <v>12000</v>
      </c>
      <c r="F34" s="402">
        <v>929460</v>
      </c>
      <c r="G34" s="402">
        <v>12000</v>
      </c>
      <c r="H34" s="402">
        <v>929460</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5345370</v>
      </c>
      <c r="F37" s="402">
        <v>26123885</v>
      </c>
      <c r="G37" s="402">
        <v>3024560</v>
      </c>
      <c r="H37" s="402">
        <v>17156645</v>
      </c>
      <c r="I37" s="402">
        <v>2320810</v>
      </c>
      <c r="J37" s="403">
        <v>8967240</v>
      </c>
    </row>
    <row r="38" spans="1:10">
      <c r="A38" s="399" t="s">
        <v>516</v>
      </c>
      <c r="B38" s="404" t="s">
        <v>472</v>
      </c>
      <c r="C38" s="404" t="s">
        <v>956</v>
      </c>
      <c r="D38" s="401" t="s">
        <v>518</v>
      </c>
      <c r="E38" s="402">
        <v>5345370</v>
      </c>
      <c r="F38" s="402">
        <v>26123885</v>
      </c>
      <c r="G38" s="402">
        <v>3024560</v>
      </c>
      <c r="H38" s="402">
        <v>17156645</v>
      </c>
      <c r="I38" s="402">
        <v>2320810</v>
      </c>
      <c r="J38" s="403">
        <v>8967240</v>
      </c>
    </row>
    <row r="39" spans="1:10">
      <c r="A39" s="399" t="s">
        <v>516</v>
      </c>
      <c r="B39" s="404" t="s">
        <v>472</v>
      </c>
      <c r="C39" s="404" t="s">
        <v>472</v>
      </c>
      <c r="D39" s="401" t="s">
        <v>519</v>
      </c>
      <c r="E39" s="402">
        <v>0</v>
      </c>
      <c r="F39" s="402">
        <v>1215281</v>
      </c>
      <c r="G39" s="402">
        <v>0</v>
      </c>
      <c r="H39" s="402">
        <v>1215281</v>
      </c>
      <c r="I39" s="402">
        <v>0</v>
      </c>
      <c r="J39" s="403">
        <v>0</v>
      </c>
    </row>
    <row r="40" spans="1:10">
      <c r="A40" s="399" t="s">
        <v>516</v>
      </c>
      <c r="B40" s="404" t="s">
        <v>472</v>
      </c>
      <c r="C40" s="404" t="s">
        <v>474</v>
      </c>
      <c r="D40" s="401" t="s">
        <v>520</v>
      </c>
      <c r="E40" s="402">
        <v>5345370</v>
      </c>
      <c r="F40" s="402">
        <v>24908604</v>
      </c>
      <c r="G40" s="402">
        <v>3024560</v>
      </c>
      <c r="H40" s="402">
        <v>15941364</v>
      </c>
      <c r="I40" s="402">
        <v>2320810</v>
      </c>
      <c r="J40" s="403">
        <v>8967240</v>
      </c>
    </row>
    <row r="41" spans="1:10">
      <c r="A41" s="399" t="s">
        <v>525</v>
      </c>
      <c r="B41" s="404" t="s">
        <v>956</v>
      </c>
      <c r="C41" s="404" t="s">
        <v>956</v>
      </c>
      <c r="D41" s="401" t="s">
        <v>526</v>
      </c>
      <c r="E41" s="402">
        <v>170967</v>
      </c>
      <c r="F41" s="402">
        <v>2580557</v>
      </c>
      <c r="G41" s="402">
        <v>170967</v>
      </c>
      <c r="H41" s="402">
        <v>2580557</v>
      </c>
      <c r="I41" s="402">
        <v>0</v>
      </c>
      <c r="J41" s="403">
        <v>0</v>
      </c>
    </row>
    <row r="42" spans="1:10">
      <c r="A42" s="399" t="s">
        <v>525</v>
      </c>
      <c r="B42" s="404" t="s">
        <v>472</v>
      </c>
      <c r="C42" s="404" t="s">
        <v>956</v>
      </c>
      <c r="D42" s="401" t="s">
        <v>527</v>
      </c>
      <c r="E42" s="402">
        <v>14000</v>
      </c>
      <c r="F42" s="402">
        <v>630000</v>
      </c>
      <c r="G42" s="402">
        <v>14000</v>
      </c>
      <c r="H42" s="402">
        <v>630000</v>
      </c>
      <c r="I42" s="402">
        <v>0</v>
      </c>
      <c r="J42" s="403">
        <v>0</v>
      </c>
    </row>
    <row r="43" spans="1:10">
      <c r="A43" s="399" t="s">
        <v>525</v>
      </c>
      <c r="B43" s="404" t="s">
        <v>472</v>
      </c>
      <c r="C43" s="404" t="s">
        <v>472</v>
      </c>
      <c r="D43" s="401" t="s">
        <v>528</v>
      </c>
      <c r="E43" s="402">
        <v>14000</v>
      </c>
      <c r="F43" s="402">
        <v>630000</v>
      </c>
      <c r="G43" s="402">
        <v>14000</v>
      </c>
      <c r="H43" s="402">
        <v>630000</v>
      </c>
      <c r="I43" s="402">
        <v>0</v>
      </c>
      <c r="J43" s="403">
        <v>0</v>
      </c>
    </row>
    <row r="44" spans="1:10">
      <c r="A44" s="399" t="s">
        <v>525</v>
      </c>
      <c r="B44" s="404" t="s">
        <v>474</v>
      </c>
      <c r="C44" s="404" t="s">
        <v>956</v>
      </c>
      <c r="D44" s="401" t="s">
        <v>529</v>
      </c>
      <c r="E44" s="402">
        <v>156967</v>
      </c>
      <c r="F44" s="402">
        <v>1950557</v>
      </c>
      <c r="G44" s="402">
        <v>156967</v>
      </c>
      <c r="H44" s="402">
        <v>1950557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155367</v>
      </c>
      <c r="F46" s="402">
        <v>392470</v>
      </c>
      <c r="G46" s="402">
        <v>155367</v>
      </c>
      <c r="H46" s="402">
        <v>392470</v>
      </c>
      <c r="I46" s="402">
        <v>0</v>
      </c>
      <c r="J46" s="403">
        <v>0</v>
      </c>
    </row>
    <row r="47" spans="1:10">
      <c r="A47" s="399" t="s">
        <v>525</v>
      </c>
      <c r="B47" s="404" t="s">
        <v>474</v>
      </c>
      <c r="C47" s="404" t="s">
        <v>521</v>
      </c>
      <c r="D47" s="401" t="s">
        <v>532</v>
      </c>
      <c r="E47" s="402">
        <v>1600</v>
      </c>
      <c r="F47" s="402">
        <v>1554220</v>
      </c>
      <c r="G47" s="402">
        <v>1600</v>
      </c>
      <c r="H47" s="402">
        <v>1554220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20151845</v>
      </c>
      <c r="F50" s="402">
        <v>111724519</v>
      </c>
      <c r="G50" s="402" t="s">
        <v>956</v>
      </c>
      <c r="H50" s="402" t="s">
        <v>956</v>
      </c>
      <c r="I50" s="402" t="s">
        <v>956</v>
      </c>
      <c r="J50" s="403" t="s">
        <v>956</v>
      </c>
    </row>
    <row r="53" spans="1:10" ht="16.2" customHeight="1">
      <c r="A53" s="399" t="s">
        <v>956</v>
      </c>
      <c r="B53" s="400" t="s">
        <v>956</v>
      </c>
      <c r="C53" s="400" t="s">
        <v>956</v>
      </c>
      <c r="D53" s="401" t="s">
        <v>470</v>
      </c>
      <c r="E53" s="402">
        <v>17588543</v>
      </c>
      <c r="F53" s="402">
        <v>89112415</v>
      </c>
      <c r="G53" s="402">
        <v>12492599</v>
      </c>
      <c r="H53" s="402">
        <v>58830447</v>
      </c>
      <c r="I53" s="402">
        <v>5095944</v>
      </c>
      <c r="J53" s="403">
        <v>30281968</v>
      </c>
    </row>
    <row r="54" spans="1:10">
      <c r="A54" s="399" t="s">
        <v>956</v>
      </c>
      <c r="B54" s="404" t="s">
        <v>956</v>
      </c>
      <c r="C54" s="404" t="s">
        <v>956</v>
      </c>
      <c r="D54" s="401" t="s">
        <v>471</v>
      </c>
      <c r="E54" s="402">
        <v>12320420</v>
      </c>
      <c r="F54" s="402">
        <v>58968187</v>
      </c>
      <c r="G54" s="402">
        <v>12320420</v>
      </c>
      <c r="H54" s="402">
        <v>57815616</v>
      </c>
      <c r="I54" s="402">
        <v>0</v>
      </c>
      <c r="J54" s="403">
        <v>1152571</v>
      </c>
    </row>
    <row r="55" spans="1:10">
      <c r="A55" s="399" t="s">
        <v>472</v>
      </c>
      <c r="B55" s="404" t="s">
        <v>956</v>
      </c>
      <c r="C55" s="404" t="s">
        <v>956</v>
      </c>
      <c r="D55" s="401" t="s">
        <v>535</v>
      </c>
      <c r="E55" s="402">
        <v>7607524</v>
      </c>
      <c r="F55" s="402">
        <v>32811466</v>
      </c>
      <c r="G55" s="402">
        <v>7607524</v>
      </c>
      <c r="H55" s="402">
        <v>32406466</v>
      </c>
      <c r="I55" s="402">
        <v>0</v>
      </c>
      <c r="J55" s="403">
        <v>405000</v>
      </c>
    </row>
    <row r="56" spans="1:10">
      <c r="A56" s="399" t="s">
        <v>472</v>
      </c>
      <c r="B56" s="404" t="s">
        <v>536</v>
      </c>
      <c r="C56" s="404" t="s">
        <v>956</v>
      </c>
      <c r="D56" s="401" t="s">
        <v>537</v>
      </c>
      <c r="E56" s="402">
        <v>1162177</v>
      </c>
      <c r="F56" s="402">
        <v>5625286</v>
      </c>
      <c r="G56" s="402">
        <v>1162177</v>
      </c>
      <c r="H56" s="402">
        <v>5625286</v>
      </c>
      <c r="I56" s="402">
        <v>0</v>
      </c>
      <c r="J56" s="403">
        <v>0</v>
      </c>
    </row>
    <row r="57" spans="1:10">
      <c r="A57" s="399" t="s">
        <v>472</v>
      </c>
      <c r="B57" s="404" t="s">
        <v>536</v>
      </c>
      <c r="C57" s="404" t="s">
        <v>472</v>
      </c>
      <c r="D57" s="401" t="s">
        <v>538</v>
      </c>
      <c r="E57" s="402">
        <v>797437</v>
      </c>
      <c r="F57" s="402">
        <v>4551778</v>
      </c>
      <c r="G57" s="402">
        <v>797437</v>
      </c>
      <c r="H57" s="402">
        <v>4551778</v>
      </c>
      <c r="I57" s="402">
        <v>0</v>
      </c>
      <c r="J57" s="403">
        <v>0</v>
      </c>
    </row>
    <row r="58" spans="1:10">
      <c r="A58" s="399" t="s">
        <v>472</v>
      </c>
      <c r="B58" s="404" t="s">
        <v>536</v>
      </c>
      <c r="C58" s="404" t="s">
        <v>474</v>
      </c>
      <c r="D58" s="401" t="s">
        <v>539</v>
      </c>
      <c r="E58" s="402">
        <v>32627</v>
      </c>
      <c r="F58" s="402">
        <v>179727</v>
      </c>
      <c r="G58" s="402">
        <v>32627</v>
      </c>
      <c r="H58" s="402">
        <v>179727</v>
      </c>
      <c r="I58" s="402">
        <v>0</v>
      </c>
      <c r="J58" s="403">
        <v>0</v>
      </c>
    </row>
    <row r="59" spans="1:10">
      <c r="A59" s="399" t="s">
        <v>472</v>
      </c>
      <c r="B59" s="404" t="s">
        <v>536</v>
      </c>
      <c r="C59" s="404" t="s">
        <v>495</v>
      </c>
      <c r="D59" s="401" t="s">
        <v>540</v>
      </c>
      <c r="E59" s="402">
        <v>206532</v>
      </c>
      <c r="F59" s="402">
        <v>339299</v>
      </c>
      <c r="G59" s="402">
        <v>206532</v>
      </c>
      <c r="H59" s="402">
        <v>339299</v>
      </c>
      <c r="I59" s="402">
        <v>0</v>
      </c>
      <c r="J59" s="403">
        <v>0</v>
      </c>
    </row>
    <row r="60" spans="1:10">
      <c r="A60" s="399" t="s">
        <v>472</v>
      </c>
      <c r="B60" s="404" t="s">
        <v>536</v>
      </c>
      <c r="C60" s="404" t="s">
        <v>498</v>
      </c>
      <c r="D60" s="401" t="s">
        <v>541</v>
      </c>
      <c r="E60" s="402">
        <v>125581</v>
      </c>
      <c r="F60" s="402">
        <v>554482</v>
      </c>
      <c r="G60" s="402">
        <v>125581</v>
      </c>
      <c r="H60" s="402">
        <v>554482</v>
      </c>
      <c r="I60" s="402">
        <v>0</v>
      </c>
      <c r="J60" s="403">
        <v>0</v>
      </c>
    </row>
    <row r="61" spans="1:10">
      <c r="A61" s="399" t="s">
        <v>472</v>
      </c>
      <c r="B61" s="404" t="s">
        <v>542</v>
      </c>
      <c r="C61" s="404" t="s">
        <v>956</v>
      </c>
      <c r="D61" s="401" t="s">
        <v>543</v>
      </c>
      <c r="E61" s="402">
        <v>3361770</v>
      </c>
      <c r="F61" s="402">
        <v>13048243</v>
      </c>
      <c r="G61" s="402">
        <v>3361770</v>
      </c>
      <c r="H61" s="402">
        <v>13048243</v>
      </c>
      <c r="I61" s="402">
        <v>0</v>
      </c>
      <c r="J61" s="403">
        <v>0</v>
      </c>
    </row>
    <row r="62" spans="1:10">
      <c r="A62" s="399" t="s">
        <v>472</v>
      </c>
      <c r="B62" s="404" t="s">
        <v>542</v>
      </c>
      <c r="C62" s="404" t="s">
        <v>472</v>
      </c>
      <c r="D62" s="401" t="s">
        <v>538</v>
      </c>
      <c r="E62" s="402">
        <v>1370880</v>
      </c>
      <c r="F62" s="402">
        <v>5196773</v>
      </c>
      <c r="G62" s="402">
        <v>1370880</v>
      </c>
      <c r="H62" s="402">
        <v>5196773</v>
      </c>
      <c r="I62" s="402">
        <v>0</v>
      </c>
      <c r="J62" s="403">
        <v>0</v>
      </c>
    </row>
    <row r="63" spans="1:10">
      <c r="A63" s="399" t="s">
        <v>472</v>
      </c>
      <c r="B63" s="404" t="s">
        <v>542</v>
      </c>
      <c r="C63" s="404" t="s">
        <v>474</v>
      </c>
      <c r="D63" s="401" t="s">
        <v>544</v>
      </c>
      <c r="E63" s="402">
        <v>1990890</v>
      </c>
      <c r="F63" s="402">
        <v>7851470</v>
      </c>
      <c r="G63" s="402">
        <v>1990890</v>
      </c>
      <c r="H63" s="402">
        <v>7851470</v>
      </c>
      <c r="I63" s="402">
        <v>0</v>
      </c>
      <c r="J63" s="403">
        <v>0</v>
      </c>
    </row>
    <row r="64" spans="1:10">
      <c r="A64" s="399" t="s">
        <v>472</v>
      </c>
      <c r="B64" s="404" t="s">
        <v>545</v>
      </c>
      <c r="C64" s="404" t="s">
        <v>956</v>
      </c>
      <c r="D64" s="401" t="s">
        <v>546</v>
      </c>
      <c r="E64" s="402">
        <v>2798842</v>
      </c>
      <c r="F64" s="402">
        <v>12355153</v>
      </c>
      <c r="G64" s="402">
        <v>2798842</v>
      </c>
      <c r="H64" s="402">
        <v>11950153</v>
      </c>
      <c r="I64" s="402">
        <v>0</v>
      </c>
      <c r="J64" s="403">
        <v>405000</v>
      </c>
    </row>
    <row r="65" spans="1:10">
      <c r="A65" s="399" t="s">
        <v>472</v>
      </c>
      <c r="B65" s="404" t="s">
        <v>545</v>
      </c>
      <c r="C65" s="404" t="s">
        <v>474</v>
      </c>
      <c r="D65" s="401" t="s">
        <v>547</v>
      </c>
      <c r="E65" s="402">
        <v>1809908</v>
      </c>
      <c r="F65" s="402">
        <v>8688490</v>
      </c>
      <c r="G65" s="402">
        <v>1809908</v>
      </c>
      <c r="H65" s="402">
        <v>8688490</v>
      </c>
      <c r="I65" s="402">
        <v>0</v>
      </c>
      <c r="J65" s="403">
        <v>0</v>
      </c>
    </row>
    <row r="66" spans="1:10">
      <c r="A66" s="399" t="s">
        <v>472</v>
      </c>
      <c r="B66" s="404" t="s">
        <v>545</v>
      </c>
      <c r="C66" s="404" t="s">
        <v>495</v>
      </c>
      <c r="D66" s="401" t="s">
        <v>548</v>
      </c>
      <c r="E66" s="402">
        <v>2647</v>
      </c>
      <c r="F66" s="402">
        <v>33851</v>
      </c>
      <c r="G66" s="402">
        <v>2647</v>
      </c>
      <c r="H66" s="402">
        <v>33851</v>
      </c>
      <c r="I66" s="402">
        <v>0</v>
      </c>
      <c r="J66" s="403">
        <v>0</v>
      </c>
    </row>
    <row r="67" spans="1:10">
      <c r="A67" s="399" t="s">
        <v>472</v>
      </c>
      <c r="B67" s="404" t="s">
        <v>545</v>
      </c>
      <c r="C67" s="404" t="s">
        <v>498</v>
      </c>
      <c r="D67" s="401" t="s">
        <v>550</v>
      </c>
      <c r="E67" s="402">
        <v>507337</v>
      </c>
      <c r="F67" s="402">
        <v>2241466</v>
      </c>
      <c r="G67" s="402">
        <v>507337</v>
      </c>
      <c r="H67" s="402">
        <v>1836466</v>
      </c>
      <c r="I67" s="402">
        <v>0</v>
      </c>
      <c r="J67" s="403">
        <v>405000</v>
      </c>
    </row>
    <row r="68" spans="1:10">
      <c r="A68" s="399" t="s">
        <v>472</v>
      </c>
      <c r="B68" s="404" t="s">
        <v>545</v>
      </c>
      <c r="C68" s="404" t="s">
        <v>504</v>
      </c>
      <c r="D68" s="401" t="s">
        <v>551</v>
      </c>
      <c r="E68" s="402">
        <v>478950</v>
      </c>
      <c r="F68" s="402">
        <v>1391346</v>
      </c>
      <c r="G68" s="402">
        <v>478950</v>
      </c>
      <c r="H68" s="402">
        <v>1391346</v>
      </c>
      <c r="I68" s="402">
        <v>0</v>
      </c>
      <c r="J68" s="403">
        <v>0</v>
      </c>
    </row>
    <row r="69" spans="1:10">
      <c r="A69" s="399" t="s">
        <v>472</v>
      </c>
      <c r="B69" s="404" t="s">
        <v>552</v>
      </c>
      <c r="C69" s="404" t="s">
        <v>956</v>
      </c>
      <c r="D69" s="401" t="s">
        <v>553</v>
      </c>
      <c r="E69" s="402">
        <v>284735</v>
      </c>
      <c r="F69" s="402">
        <v>1782784</v>
      </c>
      <c r="G69" s="402">
        <v>284735</v>
      </c>
      <c r="H69" s="402">
        <v>1782784</v>
      </c>
      <c r="I69" s="402">
        <v>0</v>
      </c>
      <c r="J69" s="403">
        <v>0</v>
      </c>
    </row>
    <row r="70" spans="1:10">
      <c r="A70" s="399" t="s">
        <v>472</v>
      </c>
      <c r="B70" s="404" t="s">
        <v>552</v>
      </c>
      <c r="C70" s="404" t="s">
        <v>474</v>
      </c>
      <c r="D70" s="401" t="s">
        <v>554</v>
      </c>
      <c r="E70" s="402">
        <v>284735</v>
      </c>
      <c r="F70" s="402">
        <v>1782784</v>
      </c>
      <c r="G70" s="402">
        <v>284735</v>
      </c>
      <c r="H70" s="402">
        <v>1782784</v>
      </c>
      <c r="I70" s="402">
        <v>0</v>
      </c>
      <c r="J70" s="403">
        <v>0</v>
      </c>
    </row>
    <row r="71" spans="1:10">
      <c r="A71" s="399" t="s">
        <v>474</v>
      </c>
      <c r="B71" s="404" t="s">
        <v>956</v>
      </c>
      <c r="C71" s="404" t="s">
        <v>956</v>
      </c>
      <c r="D71" s="401" t="s">
        <v>555</v>
      </c>
      <c r="E71" s="402">
        <v>775802</v>
      </c>
      <c r="F71" s="402">
        <v>5273039</v>
      </c>
      <c r="G71" s="402">
        <v>775802</v>
      </c>
      <c r="H71" s="402">
        <v>5273039</v>
      </c>
      <c r="I71" s="402">
        <v>0</v>
      </c>
      <c r="J71" s="403">
        <v>0</v>
      </c>
    </row>
    <row r="72" spans="1:10">
      <c r="A72" s="399" t="s">
        <v>474</v>
      </c>
      <c r="B72" s="404" t="s">
        <v>556</v>
      </c>
      <c r="C72" s="404" t="s">
        <v>956</v>
      </c>
      <c r="D72" s="401" t="s">
        <v>557</v>
      </c>
      <c r="E72" s="402">
        <v>675551</v>
      </c>
      <c r="F72" s="402">
        <v>3627023</v>
      </c>
      <c r="G72" s="402">
        <v>675551</v>
      </c>
      <c r="H72" s="402">
        <v>3627023</v>
      </c>
      <c r="I72" s="402">
        <v>0</v>
      </c>
      <c r="J72" s="403">
        <v>0</v>
      </c>
    </row>
    <row r="73" spans="1:10">
      <c r="A73" s="399" t="s">
        <v>474</v>
      </c>
      <c r="B73" s="404" t="s">
        <v>556</v>
      </c>
      <c r="C73" s="404" t="s">
        <v>472</v>
      </c>
      <c r="D73" s="401" t="s">
        <v>538</v>
      </c>
      <c r="E73" s="402">
        <v>398651</v>
      </c>
      <c r="F73" s="402">
        <v>2245765</v>
      </c>
      <c r="G73" s="402">
        <v>398651</v>
      </c>
      <c r="H73" s="402">
        <v>2245765</v>
      </c>
      <c r="I73" s="402">
        <v>0</v>
      </c>
      <c r="J73" s="403">
        <v>0</v>
      </c>
    </row>
    <row r="74" spans="1:10">
      <c r="A74" s="399" t="s">
        <v>474</v>
      </c>
      <c r="B74" s="404" t="s">
        <v>556</v>
      </c>
      <c r="C74" s="404" t="s">
        <v>474</v>
      </c>
      <c r="D74" s="401" t="s">
        <v>558</v>
      </c>
      <c r="E74" s="402">
        <v>852</v>
      </c>
      <c r="F74" s="402">
        <v>852</v>
      </c>
      <c r="G74" s="402">
        <v>852</v>
      </c>
      <c r="H74" s="402">
        <v>852</v>
      </c>
      <c r="I74" s="402">
        <v>0</v>
      </c>
      <c r="J74" s="403">
        <v>0</v>
      </c>
    </row>
    <row r="75" spans="1:10">
      <c r="A75" s="399" t="s">
        <v>474</v>
      </c>
      <c r="B75" s="404" t="s">
        <v>556</v>
      </c>
      <c r="C75" s="404" t="s">
        <v>495</v>
      </c>
      <c r="D75" s="401" t="s">
        <v>559</v>
      </c>
      <c r="E75" s="402">
        <v>276048</v>
      </c>
      <c r="F75" s="402">
        <v>1380406</v>
      </c>
      <c r="G75" s="402">
        <v>276048</v>
      </c>
      <c r="H75" s="402">
        <v>1380406</v>
      </c>
      <c r="I75" s="402">
        <v>0</v>
      </c>
      <c r="J75" s="403">
        <v>0</v>
      </c>
    </row>
    <row r="76" spans="1:10">
      <c r="A76" s="399" t="s">
        <v>474</v>
      </c>
      <c r="B76" s="404" t="s">
        <v>560</v>
      </c>
      <c r="C76" s="404" t="s">
        <v>956</v>
      </c>
      <c r="D76" s="401" t="s">
        <v>561</v>
      </c>
      <c r="E76" s="402">
        <v>100251</v>
      </c>
      <c r="F76" s="402">
        <v>1646016</v>
      </c>
      <c r="G76" s="402">
        <v>100251</v>
      </c>
      <c r="H76" s="402">
        <v>1646016</v>
      </c>
      <c r="I76" s="402">
        <v>0</v>
      </c>
      <c r="J76" s="403">
        <v>0</v>
      </c>
    </row>
    <row r="77" spans="1:10">
      <c r="A77" s="399" t="s">
        <v>474</v>
      </c>
      <c r="B77" s="404" t="s">
        <v>560</v>
      </c>
      <c r="C77" s="404" t="s">
        <v>474</v>
      </c>
      <c r="D77" s="401" t="s">
        <v>562</v>
      </c>
      <c r="E77" s="402">
        <v>19900</v>
      </c>
      <c r="F77" s="402">
        <v>1224937</v>
      </c>
      <c r="G77" s="402">
        <v>19900</v>
      </c>
      <c r="H77" s="402">
        <v>1224937</v>
      </c>
      <c r="I77" s="402">
        <v>0</v>
      </c>
      <c r="J77" s="403">
        <v>0</v>
      </c>
    </row>
    <row r="78" spans="1:10">
      <c r="A78" s="399" t="s">
        <v>474</v>
      </c>
      <c r="B78" s="404" t="s">
        <v>560</v>
      </c>
      <c r="C78" s="404" t="s">
        <v>495</v>
      </c>
      <c r="D78" s="401" t="s">
        <v>563</v>
      </c>
      <c r="E78" s="402">
        <v>80351</v>
      </c>
      <c r="F78" s="402">
        <v>421079</v>
      </c>
      <c r="G78" s="402">
        <v>80351</v>
      </c>
      <c r="H78" s="402">
        <v>421079</v>
      </c>
      <c r="I78" s="402">
        <v>0</v>
      </c>
      <c r="J78" s="403">
        <v>0</v>
      </c>
    </row>
    <row r="79" spans="1:10">
      <c r="A79" s="399" t="s">
        <v>495</v>
      </c>
      <c r="B79" s="404" t="s">
        <v>956</v>
      </c>
      <c r="C79" s="404" t="s">
        <v>956</v>
      </c>
      <c r="D79" s="401" t="s">
        <v>564</v>
      </c>
      <c r="E79" s="402">
        <v>1684448</v>
      </c>
      <c r="F79" s="402">
        <v>8210322</v>
      </c>
      <c r="G79" s="402">
        <v>1684448</v>
      </c>
      <c r="H79" s="402">
        <v>7462751</v>
      </c>
      <c r="I79" s="402">
        <v>0</v>
      </c>
      <c r="J79" s="403">
        <v>747571</v>
      </c>
    </row>
    <row r="80" spans="1:10">
      <c r="A80" s="399" t="s">
        <v>495</v>
      </c>
      <c r="B80" s="404" t="s">
        <v>565</v>
      </c>
      <c r="C80" s="404" t="s">
        <v>956</v>
      </c>
      <c r="D80" s="401" t="s">
        <v>566</v>
      </c>
      <c r="E80" s="402">
        <v>355406</v>
      </c>
      <c r="F80" s="402">
        <v>1713766</v>
      </c>
      <c r="G80" s="402">
        <v>355406</v>
      </c>
      <c r="H80" s="402">
        <v>1713766</v>
      </c>
      <c r="I80" s="402">
        <v>0</v>
      </c>
      <c r="J80" s="403">
        <v>0</v>
      </c>
    </row>
    <row r="81" spans="1:10">
      <c r="A81" s="399" t="s">
        <v>495</v>
      </c>
      <c r="B81" s="404" t="s">
        <v>565</v>
      </c>
      <c r="C81" s="404" t="s">
        <v>474</v>
      </c>
      <c r="D81" s="401" t="s">
        <v>567</v>
      </c>
      <c r="E81" s="402">
        <v>355406</v>
      </c>
      <c r="F81" s="402">
        <v>1713232</v>
      </c>
      <c r="G81" s="402">
        <v>355406</v>
      </c>
      <c r="H81" s="402">
        <v>1713232</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151331</v>
      </c>
      <c r="F83" s="402">
        <v>690807</v>
      </c>
      <c r="G83" s="402">
        <v>151331</v>
      </c>
      <c r="H83" s="402">
        <v>690807</v>
      </c>
      <c r="I83" s="402">
        <v>0</v>
      </c>
      <c r="J83" s="403">
        <v>0</v>
      </c>
    </row>
    <row r="84" spans="1:10">
      <c r="A84" s="399" t="s">
        <v>495</v>
      </c>
      <c r="B84" s="404" t="s">
        <v>572</v>
      </c>
      <c r="C84" s="404" t="s">
        <v>474</v>
      </c>
      <c r="D84" s="401" t="s">
        <v>574</v>
      </c>
      <c r="E84" s="402">
        <v>151331</v>
      </c>
      <c r="F84" s="402">
        <v>690807</v>
      </c>
      <c r="G84" s="402">
        <v>151331</v>
      </c>
      <c r="H84" s="402">
        <v>690807</v>
      </c>
      <c r="I84" s="402">
        <v>0</v>
      </c>
      <c r="J84" s="403">
        <v>0</v>
      </c>
    </row>
    <row r="85" spans="1:10">
      <c r="A85" s="399" t="s">
        <v>495</v>
      </c>
      <c r="B85" s="404" t="s">
        <v>575</v>
      </c>
      <c r="C85" s="404" t="s">
        <v>956</v>
      </c>
      <c r="D85" s="401" t="s">
        <v>576</v>
      </c>
      <c r="E85" s="402">
        <v>1177711</v>
      </c>
      <c r="F85" s="402">
        <v>5805749</v>
      </c>
      <c r="G85" s="402">
        <v>1177711</v>
      </c>
      <c r="H85" s="402">
        <v>5058178</v>
      </c>
      <c r="I85" s="402">
        <v>0</v>
      </c>
      <c r="J85" s="403">
        <v>747571</v>
      </c>
    </row>
    <row r="86" spans="1:10">
      <c r="A86" s="399" t="s">
        <v>495</v>
      </c>
      <c r="B86" s="404" t="s">
        <v>575</v>
      </c>
      <c r="C86" s="404" t="s">
        <v>474</v>
      </c>
      <c r="D86" s="401" t="s">
        <v>577</v>
      </c>
      <c r="E86" s="402">
        <v>430257</v>
      </c>
      <c r="F86" s="402">
        <v>2510745</v>
      </c>
      <c r="G86" s="402">
        <v>430257</v>
      </c>
      <c r="H86" s="402">
        <v>2510745</v>
      </c>
      <c r="I86" s="402">
        <v>0</v>
      </c>
      <c r="J86" s="403">
        <v>0</v>
      </c>
    </row>
    <row r="87" spans="1:10">
      <c r="A87" s="399" t="s">
        <v>495</v>
      </c>
      <c r="B87" s="404" t="s">
        <v>575</v>
      </c>
      <c r="C87" s="404" t="s">
        <v>493</v>
      </c>
      <c r="D87" s="401" t="s">
        <v>578</v>
      </c>
      <c r="E87" s="402">
        <v>5662</v>
      </c>
      <c r="F87" s="402">
        <v>931375</v>
      </c>
      <c r="G87" s="402">
        <v>5662</v>
      </c>
      <c r="H87" s="402">
        <v>183804</v>
      </c>
      <c r="I87" s="402">
        <v>0</v>
      </c>
      <c r="J87" s="403">
        <v>747571</v>
      </c>
    </row>
    <row r="88" spans="1:10">
      <c r="A88" s="399" t="s">
        <v>495</v>
      </c>
      <c r="B88" s="404" t="s">
        <v>575</v>
      </c>
      <c r="C88" s="404" t="s">
        <v>498</v>
      </c>
      <c r="D88" s="401" t="s">
        <v>579</v>
      </c>
      <c r="E88" s="402">
        <v>474653</v>
      </c>
      <c r="F88" s="402">
        <v>1569242</v>
      </c>
      <c r="G88" s="402">
        <v>474653</v>
      </c>
      <c r="H88" s="402">
        <v>1569242</v>
      </c>
      <c r="I88" s="402">
        <v>0</v>
      </c>
      <c r="J88" s="403">
        <v>0</v>
      </c>
    </row>
    <row r="89" spans="1:10">
      <c r="A89" s="399" t="s">
        <v>495</v>
      </c>
      <c r="B89" s="404" t="s">
        <v>575</v>
      </c>
      <c r="C89" s="404" t="s">
        <v>504</v>
      </c>
      <c r="D89" s="401" t="s">
        <v>580</v>
      </c>
      <c r="E89" s="402">
        <v>267139</v>
      </c>
      <c r="F89" s="402">
        <v>794387</v>
      </c>
      <c r="G89" s="402">
        <v>267139</v>
      </c>
      <c r="H89" s="402">
        <v>794387</v>
      </c>
      <c r="I89" s="402">
        <v>0</v>
      </c>
      <c r="J89" s="403">
        <v>0</v>
      </c>
    </row>
    <row r="90" spans="1:10">
      <c r="A90" s="399" t="s">
        <v>493</v>
      </c>
      <c r="B90" s="404" t="s">
        <v>956</v>
      </c>
      <c r="C90" s="404" t="s">
        <v>956</v>
      </c>
      <c r="D90" s="401" t="s">
        <v>581</v>
      </c>
      <c r="E90" s="402">
        <v>67511</v>
      </c>
      <c r="F90" s="402">
        <v>242663</v>
      </c>
      <c r="G90" s="402">
        <v>67511</v>
      </c>
      <c r="H90" s="402">
        <v>242663</v>
      </c>
      <c r="I90" s="402">
        <v>0</v>
      </c>
      <c r="J90" s="403">
        <v>0</v>
      </c>
    </row>
    <row r="91" spans="1:10">
      <c r="A91" s="399" t="s">
        <v>493</v>
      </c>
      <c r="B91" s="404" t="s">
        <v>582</v>
      </c>
      <c r="C91" s="404" t="s">
        <v>956</v>
      </c>
      <c r="D91" s="401" t="s">
        <v>583</v>
      </c>
      <c r="E91" s="402">
        <v>33183</v>
      </c>
      <c r="F91" s="402">
        <v>173141</v>
      </c>
      <c r="G91" s="402">
        <v>33183</v>
      </c>
      <c r="H91" s="402">
        <v>173141</v>
      </c>
      <c r="I91" s="402">
        <v>0</v>
      </c>
      <c r="J91" s="403">
        <v>0</v>
      </c>
    </row>
    <row r="92" spans="1:10">
      <c r="A92" s="399" t="s">
        <v>493</v>
      </c>
      <c r="B92" s="404" t="s">
        <v>582</v>
      </c>
      <c r="C92" s="404" t="s">
        <v>474</v>
      </c>
      <c r="D92" s="401" t="s">
        <v>584</v>
      </c>
      <c r="E92" s="402">
        <v>33183</v>
      </c>
      <c r="F92" s="402">
        <v>173141</v>
      </c>
      <c r="G92" s="402">
        <v>33183</v>
      </c>
      <c r="H92" s="402">
        <v>173141</v>
      </c>
      <c r="I92" s="402">
        <v>0</v>
      </c>
      <c r="J92" s="403">
        <v>0</v>
      </c>
    </row>
    <row r="93" spans="1:10">
      <c r="A93" s="399" t="s">
        <v>493</v>
      </c>
      <c r="B93" s="404" t="s">
        <v>585</v>
      </c>
      <c r="C93" s="404" t="s">
        <v>956</v>
      </c>
      <c r="D93" s="401" t="s">
        <v>586</v>
      </c>
      <c r="E93" s="402">
        <v>3090</v>
      </c>
      <c r="F93" s="402">
        <v>11630</v>
      </c>
      <c r="G93" s="402">
        <v>3090</v>
      </c>
      <c r="H93" s="402">
        <v>11630</v>
      </c>
      <c r="I93" s="402">
        <v>0</v>
      </c>
      <c r="J93" s="403">
        <v>0</v>
      </c>
    </row>
    <row r="94" spans="1:10">
      <c r="A94" s="399" t="s">
        <v>493</v>
      </c>
      <c r="B94" s="404" t="s">
        <v>585</v>
      </c>
      <c r="C94" s="404" t="s">
        <v>474</v>
      </c>
      <c r="D94" s="401" t="s">
        <v>587</v>
      </c>
      <c r="E94" s="402">
        <v>3090</v>
      </c>
      <c r="F94" s="402">
        <v>11630</v>
      </c>
      <c r="G94" s="402">
        <v>3090</v>
      </c>
      <c r="H94" s="402">
        <v>11630</v>
      </c>
      <c r="I94" s="402">
        <v>0</v>
      </c>
      <c r="J94" s="403">
        <v>0</v>
      </c>
    </row>
    <row r="95" spans="1:10">
      <c r="A95" s="399" t="s">
        <v>493</v>
      </c>
      <c r="B95" s="404" t="s">
        <v>588</v>
      </c>
      <c r="C95" s="404" t="s">
        <v>956</v>
      </c>
      <c r="D95" s="401" t="s">
        <v>589</v>
      </c>
      <c r="E95" s="402">
        <v>31238</v>
      </c>
      <c r="F95" s="402">
        <v>57892</v>
      </c>
      <c r="G95" s="402">
        <v>31238</v>
      </c>
      <c r="H95" s="402">
        <v>57892</v>
      </c>
      <c r="I95" s="402">
        <v>0</v>
      </c>
      <c r="J95" s="403">
        <v>0</v>
      </c>
    </row>
    <row r="96" spans="1:10">
      <c r="A96" s="399" t="s">
        <v>493</v>
      </c>
      <c r="B96" s="404" t="s">
        <v>588</v>
      </c>
      <c r="C96" s="404" t="s">
        <v>474</v>
      </c>
      <c r="D96" s="401" t="s">
        <v>590</v>
      </c>
      <c r="E96" s="402">
        <v>31238</v>
      </c>
      <c r="F96" s="402">
        <v>57892</v>
      </c>
      <c r="G96" s="402">
        <v>31238</v>
      </c>
      <c r="H96" s="402">
        <v>57892</v>
      </c>
      <c r="I96" s="402">
        <v>0</v>
      </c>
      <c r="J96" s="403">
        <v>0</v>
      </c>
    </row>
    <row r="97" spans="1:10">
      <c r="A97" s="399" t="s">
        <v>498</v>
      </c>
      <c r="B97" s="404" t="s">
        <v>956</v>
      </c>
      <c r="C97" s="404" t="s">
        <v>956</v>
      </c>
      <c r="D97" s="401" t="s">
        <v>591</v>
      </c>
      <c r="E97" s="402">
        <v>1988966</v>
      </c>
      <c r="F97" s="402">
        <v>9868976</v>
      </c>
      <c r="G97" s="402">
        <v>1988966</v>
      </c>
      <c r="H97" s="402">
        <v>9868976</v>
      </c>
      <c r="I97" s="402">
        <v>0</v>
      </c>
      <c r="J97" s="403">
        <v>0</v>
      </c>
    </row>
    <row r="98" spans="1:10">
      <c r="A98" s="399" t="s">
        <v>498</v>
      </c>
      <c r="B98" s="404" t="s">
        <v>592</v>
      </c>
      <c r="C98" s="404" t="s">
        <v>956</v>
      </c>
      <c r="D98" s="401" t="s">
        <v>593</v>
      </c>
      <c r="E98" s="402">
        <v>1965419</v>
      </c>
      <c r="F98" s="402">
        <v>9842389</v>
      </c>
      <c r="G98" s="402">
        <v>1965419</v>
      </c>
      <c r="H98" s="402">
        <v>9842389</v>
      </c>
      <c r="I98" s="402">
        <v>0</v>
      </c>
      <c r="J98" s="403">
        <v>0</v>
      </c>
    </row>
    <row r="99" spans="1:10">
      <c r="A99" s="399" t="s">
        <v>498</v>
      </c>
      <c r="B99" s="404" t="s">
        <v>592</v>
      </c>
      <c r="C99" s="404" t="s">
        <v>472</v>
      </c>
      <c r="D99" s="401" t="s">
        <v>538</v>
      </c>
      <c r="E99" s="402">
        <v>1329858</v>
      </c>
      <c r="F99" s="402">
        <v>8766593</v>
      </c>
      <c r="G99" s="402">
        <v>1329858</v>
      </c>
      <c r="H99" s="402">
        <v>8766593</v>
      </c>
      <c r="I99" s="402">
        <v>0</v>
      </c>
      <c r="J99" s="403">
        <v>0</v>
      </c>
    </row>
    <row r="100" spans="1:10">
      <c r="A100" s="399" t="s">
        <v>498</v>
      </c>
      <c r="B100" s="404" t="s">
        <v>592</v>
      </c>
      <c r="C100" s="404" t="s">
        <v>474</v>
      </c>
      <c r="D100" s="401" t="s">
        <v>594</v>
      </c>
      <c r="E100" s="402">
        <v>133184</v>
      </c>
      <c r="F100" s="402">
        <v>286901</v>
      </c>
      <c r="G100" s="402">
        <v>133184</v>
      </c>
      <c r="H100" s="402">
        <v>286901</v>
      </c>
      <c r="I100" s="402">
        <v>0</v>
      </c>
      <c r="J100" s="403">
        <v>0</v>
      </c>
    </row>
    <row r="101" spans="1:10">
      <c r="A101" s="399" t="s">
        <v>498</v>
      </c>
      <c r="B101" s="404" t="s">
        <v>592</v>
      </c>
      <c r="C101" s="404" t="s">
        <v>495</v>
      </c>
      <c r="D101" s="401" t="s">
        <v>595</v>
      </c>
      <c r="E101" s="402">
        <v>502377</v>
      </c>
      <c r="F101" s="402">
        <v>788895</v>
      </c>
      <c r="G101" s="402">
        <v>502377</v>
      </c>
      <c r="H101" s="402">
        <v>788895</v>
      </c>
      <c r="I101" s="402">
        <v>0</v>
      </c>
      <c r="J101" s="403">
        <v>0</v>
      </c>
    </row>
    <row r="102" spans="1:10">
      <c r="A102" s="399" t="s">
        <v>498</v>
      </c>
      <c r="B102" s="404" t="s">
        <v>596</v>
      </c>
      <c r="C102" s="404" t="s">
        <v>956</v>
      </c>
      <c r="D102" s="401" t="s">
        <v>597</v>
      </c>
      <c r="E102" s="402">
        <v>23547</v>
      </c>
      <c r="F102" s="402">
        <v>26587</v>
      </c>
      <c r="G102" s="402">
        <v>23547</v>
      </c>
      <c r="H102" s="402">
        <v>26587</v>
      </c>
      <c r="I102" s="402">
        <v>0</v>
      </c>
      <c r="J102" s="403">
        <v>0</v>
      </c>
    </row>
    <row r="103" spans="1:10">
      <c r="A103" s="399" t="s">
        <v>498</v>
      </c>
      <c r="B103" s="404" t="s">
        <v>596</v>
      </c>
      <c r="C103" s="404" t="s">
        <v>474</v>
      </c>
      <c r="D103" s="401" t="s">
        <v>598</v>
      </c>
      <c r="E103" s="402">
        <v>23547</v>
      </c>
      <c r="F103" s="402">
        <v>26587</v>
      </c>
      <c r="G103" s="402">
        <v>23547</v>
      </c>
      <c r="H103" s="402">
        <v>26587</v>
      </c>
      <c r="I103" s="402">
        <v>0</v>
      </c>
      <c r="J103" s="403">
        <v>0</v>
      </c>
    </row>
    <row r="104" spans="1:10">
      <c r="A104" s="399" t="s">
        <v>504</v>
      </c>
      <c r="B104" s="404" t="s">
        <v>956</v>
      </c>
      <c r="C104" s="404" t="s">
        <v>956</v>
      </c>
      <c r="D104" s="401" t="s">
        <v>599</v>
      </c>
      <c r="E104" s="402">
        <v>196169</v>
      </c>
      <c r="F104" s="402">
        <v>2155747</v>
      </c>
      <c r="G104" s="402">
        <v>196169</v>
      </c>
      <c r="H104" s="402">
        <v>2155747</v>
      </c>
      <c r="I104" s="402">
        <v>0</v>
      </c>
      <c r="J104" s="403">
        <v>0</v>
      </c>
    </row>
    <row r="105" spans="1:10">
      <c r="A105" s="399" t="s">
        <v>504</v>
      </c>
      <c r="B105" s="404" t="s">
        <v>600</v>
      </c>
      <c r="C105" s="404" t="s">
        <v>956</v>
      </c>
      <c r="D105" s="401" t="s">
        <v>601</v>
      </c>
      <c r="E105" s="402">
        <v>196169</v>
      </c>
      <c r="F105" s="402">
        <v>2155747</v>
      </c>
      <c r="G105" s="402">
        <v>196169</v>
      </c>
      <c r="H105" s="402">
        <v>2155747</v>
      </c>
      <c r="I105" s="402">
        <v>0</v>
      </c>
      <c r="J105" s="403">
        <v>0</v>
      </c>
    </row>
    <row r="106" spans="1:10">
      <c r="A106" s="399" t="s">
        <v>504</v>
      </c>
      <c r="B106" s="404" t="s">
        <v>600</v>
      </c>
      <c r="C106" s="404" t="s">
        <v>472</v>
      </c>
      <c r="D106" s="401" t="s">
        <v>602</v>
      </c>
      <c r="E106" s="402">
        <v>196169</v>
      </c>
      <c r="F106" s="402">
        <v>2155747</v>
      </c>
      <c r="G106" s="402">
        <v>196169</v>
      </c>
      <c r="H106" s="402">
        <v>2155747</v>
      </c>
      <c r="I106" s="402">
        <v>0</v>
      </c>
      <c r="J106" s="403">
        <v>0</v>
      </c>
    </row>
    <row r="107" spans="1:10">
      <c r="A107" s="399" t="s">
        <v>506</v>
      </c>
      <c r="B107" s="404" t="s">
        <v>956</v>
      </c>
      <c r="C107" s="404" t="s">
        <v>956</v>
      </c>
      <c r="D107" s="401" t="s">
        <v>603</v>
      </c>
      <c r="E107" s="402">
        <v>0</v>
      </c>
      <c r="F107" s="402">
        <v>405974</v>
      </c>
      <c r="G107" s="402">
        <v>0</v>
      </c>
      <c r="H107" s="402">
        <v>405974</v>
      </c>
      <c r="I107" s="402">
        <v>0</v>
      </c>
      <c r="J107" s="403">
        <v>0</v>
      </c>
    </row>
    <row r="108" spans="1:10">
      <c r="A108" s="399" t="s">
        <v>506</v>
      </c>
      <c r="B108" s="404" t="s">
        <v>604</v>
      </c>
      <c r="C108" s="404" t="s">
        <v>956</v>
      </c>
      <c r="D108" s="401" t="s">
        <v>605</v>
      </c>
      <c r="E108" s="402">
        <v>0</v>
      </c>
      <c r="F108" s="402">
        <v>405974</v>
      </c>
      <c r="G108" s="402">
        <v>0</v>
      </c>
      <c r="H108" s="402">
        <v>405974</v>
      </c>
      <c r="I108" s="402">
        <v>0</v>
      </c>
      <c r="J108" s="403">
        <v>0</v>
      </c>
    </row>
    <row r="109" spans="1:10">
      <c r="A109" s="399" t="s">
        <v>506</v>
      </c>
      <c r="B109" s="404" t="s">
        <v>604</v>
      </c>
      <c r="C109" s="404" t="s">
        <v>474</v>
      </c>
      <c r="D109" s="401" t="s">
        <v>606</v>
      </c>
      <c r="E109" s="402">
        <v>0</v>
      </c>
      <c r="F109" s="402">
        <v>405974</v>
      </c>
      <c r="G109" s="402">
        <v>0</v>
      </c>
      <c r="H109" s="402">
        <v>405974</v>
      </c>
      <c r="I109" s="402">
        <v>0</v>
      </c>
      <c r="J109" s="403">
        <v>0</v>
      </c>
    </row>
    <row r="110" spans="1:10">
      <c r="A110" s="399" t="s">
        <v>956</v>
      </c>
      <c r="B110" s="404" t="s">
        <v>956</v>
      </c>
      <c r="C110" s="404" t="s">
        <v>956</v>
      </c>
      <c r="D110" s="401" t="s">
        <v>533</v>
      </c>
      <c r="E110" s="402">
        <v>5268123</v>
      </c>
      <c r="F110" s="402">
        <v>30144228</v>
      </c>
      <c r="G110" s="402">
        <v>172179</v>
      </c>
      <c r="H110" s="402">
        <v>1014831</v>
      </c>
      <c r="I110" s="402">
        <v>5095944</v>
      </c>
      <c r="J110" s="403">
        <v>29129397</v>
      </c>
    </row>
    <row r="111" spans="1:10">
      <c r="A111" s="399" t="s">
        <v>472</v>
      </c>
      <c r="B111" s="404" t="s">
        <v>956</v>
      </c>
      <c r="C111" s="404" t="s">
        <v>956</v>
      </c>
      <c r="D111" s="401" t="s">
        <v>535</v>
      </c>
      <c r="E111" s="402">
        <v>37695</v>
      </c>
      <c r="F111" s="402">
        <v>5523130</v>
      </c>
      <c r="G111" s="402">
        <v>37695</v>
      </c>
      <c r="H111" s="402">
        <v>254655</v>
      </c>
      <c r="I111" s="402">
        <v>0</v>
      </c>
      <c r="J111" s="403">
        <v>5268475</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37695</v>
      </c>
      <c r="F116" s="402">
        <v>5351170</v>
      </c>
      <c r="G116" s="402">
        <v>37695</v>
      </c>
      <c r="H116" s="402">
        <v>82695</v>
      </c>
      <c r="I116" s="402">
        <v>0</v>
      </c>
      <c r="J116" s="403">
        <v>5268475</v>
      </c>
    </row>
    <row r="117" spans="1:10">
      <c r="A117" s="399" t="s">
        <v>472</v>
      </c>
      <c r="B117" s="404" t="s">
        <v>545</v>
      </c>
      <c r="C117" s="404" t="s">
        <v>607</v>
      </c>
      <c r="D117" s="401" t="s">
        <v>608</v>
      </c>
      <c r="E117" s="402">
        <v>37695</v>
      </c>
      <c r="F117" s="402">
        <v>5351170</v>
      </c>
      <c r="G117" s="402">
        <v>37695</v>
      </c>
      <c r="H117" s="402">
        <v>82695</v>
      </c>
      <c r="I117" s="402">
        <v>0</v>
      </c>
      <c r="J117" s="403">
        <v>5268475</v>
      </c>
    </row>
    <row r="118" spans="1:10">
      <c r="A118" s="399" t="s">
        <v>474</v>
      </c>
      <c r="B118" s="404" t="s">
        <v>956</v>
      </c>
      <c r="C118" s="404" t="s">
        <v>956</v>
      </c>
      <c r="D118" s="401" t="s">
        <v>555</v>
      </c>
      <c r="E118" s="402">
        <v>0</v>
      </c>
      <c r="F118" s="402">
        <v>607978</v>
      </c>
      <c r="G118" s="402">
        <v>0</v>
      </c>
      <c r="H118" s="402">
        <v>0</v>
      </c>
      <c r="I118" s="402">
        <v>0</v>
      </c>
      <c r="J118" s="403">
        <v>607978</v>
      </c>
    </row>
    <row r="119" spans="1:10">
      <c r="A119" s="399" t="s">
        <v>474</v>
      </c>
      <c r="B119" s="404" t="s">
        <v>560</v>
      </c>
      <c r="C119" s="404" t="s">
        <v>956</v>
      </c>
      <c r="D119" s="401" t="s">
        <v>561</v>
      </c>
      <c r="E119" s="402">
        <v>0</v>
      </c>
      <c r="F119" s="402">
        <v>607978</v>
      </c>
      <c r="G119" s="402">
        <v>0</v>
      </c>
      <c r="H119" s="402">
        <v>0</v>
      </c>
      <c r="I119" s="402">
        <v>0</v>
      </c>
      <c r="J119" s="403">
        <v>607978</v>
      </c>
    </row>
    <row r="120" spans="1:10">
      <c r="A120" s="399" t="s">
        <v>474</v>
      </c>
      <c r="B120" s="404" t="s">
        <v>560</v>
      </c>
      <c r="C120" s="404" t="s">
        <v>607</v>
      </c>
      <c r="D120" s="401" t="s">
        <v>608</v>
      </c>
      <c r="E120" s="402">
        <v>0</v>
      </c>
      <c r="F120" s="402">
        <v>607978</v>
      </c>
      <c r="G120" s="402">
        <v>0</v>
      </c>
      <c r="H120" s="402">
        <v>0</v>
      </c>
      <c r="I120" s="402">
        <v>0</v>
      </c>
      <c r="J120" s="403">
        <v>607978</v>
      </c>
    </row>
    <row r="121" spans="1:10">
      <c r="A121" s="399" t="s">
        <v>495</v>
      </c>
      <c r="B121" s="404" t="s">
        <v>956</v>
      </c>
      <c r="C121" s="404" t="s">
        <v>956</v>
      </c>
      <c r="D121" s="401" t="s">
        <v>564</v>
      </c>
      <c r="E121" s="402">
        <v>5230428</v>
      </c>
      <c r="F121" s="402">
        <v>24013120</v>
      </c>
      <c r="G121" s="402">
        <v>134484</v>
      </c>
      <c r="H121" s="402">
        <v>760176</v>
      </c>
      <c r="I121" s="402">
        <v>5095944</v>
      </c>
      <c r="J121" s="403">
        <v>23252944</v>
      </c>
    </row>
    <row r="122" spans="1:10">
      <c r="A122" s="399" t="s">
        <v>495</v>
      </c>
      <c r="B122" s="404" t="s">
        <v>572</v>
      </c>
      <c r="C122" s="404" t="s">
        <v>956</v>
      </c>
      <c r="D122" s="401" t="s">
        <v>573</v>
      </c>
      <c r="E122" s="402">
        <v>0</v>
      </c>
      <c r="F122" s="402">
        <v>715735</v>
      </c>
      <c r="G122" s="402">
        <v>0</v>
      </c>
      <c r="H122" s="402">
        <v>260465</v>
      </c>
      <c r="I122" s="402">
        <v>0</v>
      </c>
      <c r="J122" s="403">
        <v>455270</v>
      </c>
    </row>
    <row r="123" spans="1:10">
      <c r="A123" s="399" t="s">
        <v>495</v>
      </c>
      <c r="B123" s="404" t="s">
        <v>572</v>
      </c>
      <c r="C123" s="404" t="s">
        <v>495</v>
      </c>
      <c r="D123" s="401" t="s">
        <v>609</v>
      </c>
      <c r="E123" s="402">
        <v>0</v>
      </c>
      <c r="F123" s="402">
        <v>715735</v>
      </c>
      <c r="G123" s="402">
        <v>0</v>
      </c>
      <c r="H123" s="402">
        <v>260465</v>
      </c>
      <c r="I123" s="402">
        <v>0</v>
      </c>
      <c r="J123" s="403">
        <v>455270</v>
      </c>
    </row>
    <row r="124" spans="1:10">
      <c r="A124" s="399" t="s">
        <v>495</v>
      </c>
      <c r="B124" s="404" t="s">
        <v>575</v>
      </c>
      <c r="C124" s="404" t="s">
        <v>956</v>
      </c>
      <c r="D124" s="401" t="s">
        <v>576</v>
      </c>
      <c r="E124" s="402">
        <v>5230428</v>
      </c>
      <c r="F124" s="402">
        <v>23297385</v>
      </c>
      <c r="G124" s="402">
        <v>134484</v>
      </c>
      <c r="H124" s="402">
        <v>499711</v>
      </c>
      <c r="I124" s="402">
        <v>5095944</v>
      </c>
      <c r="J124" s="403">
        <v>22797674</v>
      </c>
    </row>
    <row r="125" spans="1:10">
      <c r="A125" s="399" t="s">
        <v>495</v>
      </c>
      <c r="B125" s="404" t="s">
        <v>575</v>
      </c>
      <c r="C125" s="404" t="s">
        <v>508</v>
      </c>
      <c r="D125" s="401" t="s">
        <v>610</v>
      </c>
      <c r="E125" s="402">
        <v>2408928</v>
      </c>
      <c r="F125" s="402">
        <v>20016521</v>
      </c>
      <c r="G125" s="402">
        <v>134484</v>
      </c>
      <c r="H125" s="402">
        <v>185005</v>
      </c>
      <c r="I125" s="402">
        <v>2274444</v>
      </c>
      <c r="J125" s="403">
        <v>19831516</v>
      </c>
    </row>
    <row r="126" spans="1:10">
      <c r="A126" s="399" t="s">
        <v>495</v>
      </c>
      <c r="B126" s="404" t="s">
        <v>575</v>
      </c>
      <c r="C126" s="404" t="s">
        <v>516</v>
      </c>
      <c r="D126" s="401" t="s">
        <v>612</v>
      </c>
      <c r="E126" s="402">
        <v>0</v>
      </c>
      <c r="F126" s="402">
        <v>226293</v>
      </c>
      <c r="G126" s="402">
        <v>0</v>
      </c>
      <c r="H126" s="402">
        <v>94500</v>
      </c>
      <c r="I126" s="402">
        <v>0</v>
      </c>
      <c r="J126" s="403">
        <v>131793</v>
      </c>
    </row>
    <row r="127" spans="1:10">
      <c r="A127" s="399" t="s">
        <v>495</v>
      </c>
      <c r="B127" s="404" t="s">
        <v>575</v>
      </c>
      <c r="C127" s="404" t="s">
        <v>607</v>
      </c>
      <c r="D127" s="401" t="s">
        <v>608</v>
      </c>
      <c r="E127" s="402">
        <v>2821500</v>
      </c>
      <c r="F127" s="402">
        <v>3054571</v>
      </c>
      <c r="G127" s="402">
        <v>0</v>
      </c>
      <c r="H127" s="402">
        <v>220206</v>
      </c>
      <c r="I127" s="402">
        <v>2821500</v>
      </c>
      <c r="J127" s="403">
        <v>2834365</v>
      </c>
    </row>
    <row r="128" spans="1:10">
      <c r="A128" s="399" t="s">
        <v>956</v>
      </c>
      <c r="B128" s="404" t="s">
        <v>956</v>
      </c>
      <c r="C128" s="404" t="s">
        <v>956</v>
      </c>
      <c r="D128" s="401" t="s">
        <v>622</v>
      </c>
      <c r="E128" s="402">
        <v>550703</v>
      </c>
      <c r="F128" s="402">
        <v>1846010</v>
      </c>
      <c r="G128" s="402">
        <v>550703</v>
      </c>
      <c r="H128" s="402">
        <v>1846010</v>
      </c>
      <c r="I128" s="402">
        <v>0</v>
      </c>
      <c r="J128" s="403">
        <v>0</v>
      </c>
    </row>
    <row r="129" spans="1:10">
      <c r="A129" s="399" t="s">
        <v>956</v>
      </c>
      <c r="B129" s="404" t="s">
        <v>956</v>
      </c>
      <c r="C129" s="404" t="s">
        <v>956</v>
      </c>
      <c r="D129" s="401" t="s">
        <v>623</v>
      </c>
      <c r="E129" s="402">
        <v>547703</v>
      </c>
      <c r="F129" s="402">
        <v>1821424</v>
      </c>
      <c r="G129" s="402">
        <v>547703</v>
      </c>
      <c r="H129" s="402">
        <v>1821424</v>
      </c>
      <c r="I129" s="402">
        <v>0</v>
      </c>
      <c r="J129" s="403">
        <v>0</v>
      </c>
    </row>
    <row r="130" spans="1:10">
      <c r="A130" s="399" t="s">
        <v>956</v>
      </c>
      <c r="B130" s="404" t="s">
        <v>956</v>
      </c>
      <c r="C130" s="404" t="s">
        <v>956</v>
      </c>
      <c r="D130" s="401" t="s">
        <v>624</v>
      </c>
      <c r="E130" s="402">
        <v>3000</v>
      </c>
      <c r="F130" s="402">
        <v>24586</v>
      </c>
      <c r="G130" s="402">
        <v>3000</v>
      </c>
      <c r="H130" s="402">
        <v>24586</v>
      </c>
      <c r="I130" s="402">
        <v>0</v>
      </c>
      <c r="J130" s="403">
        <v>0</v>
      </c>
    </row>
    <row r="131" spans="1:10">
      <c r="A131" s="399" t="s">
        <v>956</v>
      </c>
      <c r="B131" s="404" t="s">
        <v>956</v>
      </c>
      <c r="C131" s="404" t="s">
        <v>956</v>
      </c>
      <c r="D131" s="401" t="s">
        <v>615</v>
      </c>
      <c r="E131" s="402">
        <v>18139246</v>
      </c>
      <c r="F131" s="402">
        <v>90958425</v>
      </c>
      <c r="G131" s="402" t="s">
        <v>956</v>
      </c>
      <c r="H131" s="402" t="s">
        <v>956</v>
      </c>
      <c r="I131" s="402" t="s">
        <v>956</v>
      </c>
      <c r="J131" s="403" t="s">
        <v>956</v>
      </c>
    </row>
    <row r="132" spans="1:10">
      <c r="A132" s="399" t="s">
        <v>956</v>
      </c>
      <c r="B132" s="404" t="s">
        <v>956</v>
      </c>
      <c r="C132" s="404" t="s">
        <v>956</v>
      </c>
      <c r="D132" s="401" t="s">
        <v>956</v>
      </c>
      <c r="E132" s="402" t="s">
        <v>956</v>
      </c>
      <c r="F132" s="402" t="s">
        <v>956</v>
      </c>
      <c r="G132" s="402" t="s">
        <v>956</v>
      </c>
      <c r="H132" s="402" t="s">
        <v>956</v>
      </c>
      <c r="I132" s="402" t="s">
        <v>956</v>
      </c>
      <c r="J132" s="403" t="s">
        <v>956</v>
      </c>
    </row>
    <row r="133" spans="1:10">
      <c r="A133" s="399" t="s">
        <v>956</v>
      </c>
      <c r="B133" s="404" t="s">
        <v>956</v>
      </c>
      <c r="C133" s="404" t="s">
        <v>956</v>
      </c>
      <c r="D133" s="401" t="s">
        <v>616</v>
      </c>
      <c r="E133" s="402">
        <v>116309474</v>
      </c>
      <c r="F133" s="402" t="s">
        <v>956</v>
      </c>
      <c r="G133" s="402" t="s">
        <v>956</v>
      </c>
      <c r="H133" s="402" t="s">
        <v>956</v>
      </c>
      <c r="I133" s="402" t="s">
        <v>956</v>
      </c>
      <c r="J133" s="403" t="s">
        <v>956</v>
      </c>
    </row>
    <row r="134" spans="1:10">
      <c r="A134" s="399" t="s">
        <v>956</v>
      </c>
      <c r="B134" s="404" t="s">
        <v>956</v>
      </c>
      <c r="C134" s="404" t="s">
        <v>956</v>
      </c>
      <c r="D134" s="401" t="s">
        <v>617</v>
      </c>
      <c r="E134" s="402">
        <v>118322073</v>
      </c>
      <c r="F134" s="402" t="s">
        <v>956</v>
      </c>
      <c r="G134" s="402" t="s">
        <v>956</v>
      </c>
      <c r="H134" s="402" t="s">
        <v>956</v>
      </c>
      <c r="I134" s="402" t="s">
        <v>956</v>
      </c>
      <c r="J134" s="403" t="s">
        <v>956</v>
      </c>
    </row>
    <row r="135" spans="1:10">
      <c r="A135" s="399" t="s">
        <v>956</v>
      </c>
      <c r="B135" s="404" t="s">
        <v>956</v>
      </c>
      <c r="C135" s="404" t="s">
        <v>956</v>
      </c>
      <c r="D135" s="401" t="s">
        <v>618</v>
      </c>
      <c r="E135" s="402">
        <v>271520</v>
      </c>
      <c r="F135" s="402" t="s">
        <v>956</v>
      </c>
      <c r="G135" s="402" t="s">
        <v>956</v>
      </c>
      <c r="H135" s="402" t="s">
        <v>956</v>
      </c>
      <c r="I135" s="402" t="s">
        <v>956</v>
      </c>
      <c r="J135" s="403" t="s">
        <v>956</v>
      </c>
    </row>
    <row r="136" spans="1:10">
      <c r="A136" s="399" t="s">
        <v>956</v>
      </c>
      <c r="B136" s="404" t="s">
        <v>956</v>
      </c>
      <c r="C136" s="404" t="s">
        <v>956</v>
      </c>
      <c r="D136" s="401" t="s">
        <v>619</v>
      </c>
      <c r="E136" s="402">
        <v>118593593</v>
      </c>
      <c r="F136" s="402" t="s">
        <v>956</v>
      </c>
      <c r="G136" s="402" t="s">
        <v>956</v>
      </c>
      <c r="H136" s="402" t="s">
        <v>956</v>
      </c>
      <c r="I136" s="402" t="s">
        <v>956</v>
      </c>
      <c r="J136" s="403" t="s">
        <v>956</v>
      </c>
    </row>
    <row r="137" spans="1:10">
      <c r="A137" s="937" t="s">
        <v>1071</v>
      </c>
      <c r="B137" s="937" t="s">
        <v>956</v>
      </c>
      <c r="C137" s="937" t="s">
        <v>956</v>
      </c>
      <c r="D137" s="937" t="s">
        <v>956</v>
      </c>
      <c r="E137" s="937" t="s">
        <v>956</v>
      </c>
      <c r="F137" s="937" t="s">
        <v>956</v>
      </c>
      <c r="G137" s="937" t="s">
        <v>956</v>
      </c>
      <c r="H137" s="937" t="s">
        <v>956</v>
      </c>
      <c r="I137" s="937" t="s">
        <v>956</v>
      </c>
      <c r="J137" s="937" t="s">
        <v>956</v>
      </c>
    </row>
  </sheetData>
  <mergeCells count="5">
    <mergeCell ref="A137:J137"/>
    <mergeCell ref="A1:D1"/>
    <mergeCell ref="E1:F1"/>
    <mergeCell ref="G1:H1"/>
    <mergeCell ref="I1:J1"/>
  </mergeCells>
  <phoneticPr fontId="5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9CED-02AE-488E-9F57-DCA2C6D91127}">
  <dimension ref="A1:J139"/>
  <sheetViews>
    <sheetView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23244468</v>
      </c>
      <c r="F3" s="402">
        <v>134968987</v>
      </c>
      <c r="G3" s="402">
        <v>18629776</v>
      </c>
      <c r="H3" s="402">
        <v>121397055</v>
      </c>
      <c r="I3" s="402">
        <v>4614692</v>
      </c>
      <c r="J3" s="403">
        <v>13571932</v>
      </c>
    </row>
    <row r="4" spans="1:10">
      <c r="A4" s="399" t="s">
        <v>956</v>
      </c>
      <c r="B4" s="404" t="s">
        <v>956</v>
      </c>
      <c r="C4" s="404" t="s">
        <v>956</v>
      </c>
      <c r="D4" s="401" t="s">
        <v>471</v>
      </c>
      <c r="E4" s="402">
        <v>23244468</v>
      </c>
      <c r="F4" s="402">
        <v>134968987</v>
      </c>
      <c r="G4" s="402">
        <v>18629776</v>
      </c>
      <c r="H4" s="402">
        <v>121397055</v>
      </c>
      <c r="I4" s="402">
        <v>4614692</v>
      </c>
      <c r="J4" s="403">
        <v>13571932</v>
      </c>
    </row>
    <row r="5" spans="1:10">
      <c r="A5" s="399" t="s">
        <v>472</v>
      </c>
      <c r="B5" s="404" t="s">
        <v>956</v>
      </c>
      <c r="C5" s="404" t="s">
        <v>956</v>
      </c>
      <c r="D5" s="401" t="s">
        <v>473</v>
      </c>
      <c r="E5" s="402">
        <v>14888215</v>
      </c>
      <c r="F5" s="402">
        <v>92168221</v>
      </c>
      <c r="G5" s="402">
        <v>14888215</v>
      </c>
      <c r="H5" s="402">
        <v>92168221</v>
      </c>
      <c r="I5" s="402">
        <v>0</v>
      </c>
      <c r="J5" s="403">
        <v>0</v>
      </c>
    </row>
    <row r="6" spans="1:10">
      <c r="A6" s="399" t="s">
        <v>472</v>
      </c>
      <c r="B6" s="404" t="s">
        <v>474</v>
      </c>
      <c r="C6" s="404" t="s">
        <v>956</v>
      </c>
      <c r="D6" s="401" t="s">
        <v>475</v>
      </c>
      <c r="E6" s="402">
        <v>20272</v>
      </c>
      <c r="F6" s="402">
        <v>1039065</v>
      </c>
      <c r="G6" s="402">
        <v>20272</v>
      </c>
      <c r="H6" s="402">
        <v>1039065</v>
      </c>
      <c r="I6" s="402">
        <v>0</v>
      </c>
      <c r="J6" s="403">
        <v>0</v>
      </c>
    </row>
    <row r="7" spans="1:10">
      <c r="A7" s="399" t="s">
        <v>472</v>
      </c>
      <c r="B7" s="404" t="s">
        <v>474</v>
      </c>
      <c r="C7" s="404" t="s">
        <v>472</v>
      </c>
      <c r="D7" s="401" t="s">
        <v>476</v>
      </c>
      <c r="E7" s="402">
        <v>20272</v>
      </c>
      <c r="F7" s="402">
        <v>1000947</v>
      </c>
      <c r="G7" s="402">
        <v>20272</v>
      </c>
      <c r="H7" s="402">
        <v>1000947</v>
      </c>
      <c r="I7" s="402">
        <v>0</v>
      </c>
      <c r="J7" s="403">
        <v>0</v>
      </c>
    </row>
    <row r="8" spans="1:10">
      <c r="A8" s="399" t="s">
        <v>472</v>
      </c>
      <c r="B8" s="404" t="s">
        <v>474</v>
      </c>
      <c r="C8" s="404" t="s">
        <v>474</v>
      </c>
      <c r="D8" s="401" t="s">
        <v>477</v>
      </c>
      <c r="E8" s="402">
        <v>0</v>
      </c>
      <c r="F8" s="402">
        <v>38118</v>
      </c>
      <c r="G8" s="402">
        <v>0</v>
      </c>
      <c r="H8" s="402">
        <v>38118</v>
      </c>
      <c r="I8" s="402">
        <v>0</v>
      </c>
      <c r="J8" s="403">
        <v>0</v>
      </c>
    </row>
    <row r="9" spans="1:10">
      <c r="A9" s="399" t="s">
        <v>472</v>
      </c>
      <c r="B9" s="404" t="s">
        <v>478</v>
      </c>
      <c r="C9" s="404" t="s">
        <v>956</v>
      </c>
      <c r="D9" s="401" t="s">
        <v>479</v>
      </c>
      <c r="E9" s="402">
        <v>10482</v>
      </c>
      <c r="F9" s="402">
        <v>139731</v>
      </c>
      <c r="G9" s="402">
        <v>10482</v>
      </c>
      <c r="H9" s="402">
        <v>139731</v>
      </c>
      <c r="I9" s="402">
        <v>0</v>
      </c>
      <c r="J9" s="403">
        <v>0</v>
      </c>
    </row>
    <row r="10" spans="1:10">
      <c r="A10" s="399" t="s">
        <v>472</v>
      </c>
      <c r="B10" s="404" t="s">
        <v>478</v>
      </c>
      <c r="C10" s="404" t="s">
        <v>472</v>
      </c>
      <c r="D10" s="401" t="s">
        <v>480</v>
      </c>
      <c r="E10" s="402">
        <v>10482</v>
      </c>
      <c r="F10" s="402">
        <v>139731</v>
      </c>
      <c r="G10" s="402">
        <v>10482</v>
      </c>
      <c r="H10" s="402">
        <v>139731</v>
      </c>
      <c r="I10" s="402">
        <v>0</v>
      </c>
      <c r="J10" s="403">
        <v>0</v>
      </c>
    </row>
    <row r="11" spans="1:10">
      <c r="A11" s="399" t="s">
        <v>472</v>
      </c>
      <c r="B11" s="404" t="s">
        <v>481</v>
      </c>
      <c r="C11" s="404" t="s">
        <v>956</v>
      </c>
      <c r="D11" s="401" t="s">
        <v>482</v>
      </c>
      <c r="E11" s="402">
        <v>2496487</v>
      </c>
      <c r="F11" s="402">
        <v>2571342</v>
      </c>
      <c r="G11" s="402">
        <v>2496487</v>
      </c>
      <c r="H11" s="402">
        <v>2571342</v>
      </c>
      <c r="I11" s="402">
        <v>0</v>
      </c>
      <c r="J11" s="403">
        <v>0</v>
      </c>
    </row>
    <row r="12" spans="1:10">
      <c r="A12" s="399" t="s">
        <v>472</v>
      </c>
      <c r="B12" s="404" t="s">
        <v>481</v>
      </c>
      <c r="C12" s="404" t="s">
        <v>472</v>
      </c>
      <c r="D12" s="401" t="s">
        <v>483</v>
      </c>
      <c r="E12" s="402">
        <v>2496487</v>
      </c>
      <c r="F12" s="402">
        <v>2571342</v>
      </c>
      <c r="G12" s="402">
        <v>2496487</v>
      </c>
      <c r="H12" s="402">
        <v>2571342</v>
      </c>
      <c r="I12" s="402">
        <v>0</v>
      </c>
      <c r="J12" s="403">
        <v>0</v>
      </c>
    </row>
    <row r="13" spans="1:10">
      <c r="A13" s="399" t="s">
        <v>472</v>
      </c>
      <c r="B13" s="404" t="s">
        <v>484</v>
      </c>
      <c r="C13" s="404" t="s">
        <v>956</v>
      </c>
      <c r="D13" s="401" t="s">
        <v>485</v>
      </c>
      <c r="E13" s="402">
        <v>3629</v>
      </c>
      <c r="F13" s="402">
        <v>325945</v>
      </c>
      <c r="G13" s="402">
        <v>3629</v>
      </c>
      <c r="H13" s="402">
        <v>325945</v>
      </c>
      <c r="I13" s="402">
        <v>0</v>
      </c>
      <c r="J13" s="403">
        <v>0</v>
      </c>
    </row>
    <row r="14" spans="1:10">
      <c r="A14" s="399" t="s">
        <v>472</v>
      </c>
      <c r="B14" s="404" t="s">
        <v>484</v>
      </c>
      <c r="C14" s="404" t="s">
        <v>472</v>
      </c>
      <c r="D14" s="401" t="s">
        <v>486</v>
      </c>
      <c r="E14" s="402">
        <v>3629</v>
      </c>
      <c r="F14" s="402">
        <v>325945</v>
      </c>
      <c r="G14" s="402">
        <v>3629</v>
      </c>
      <c r="H14" s="402">
        <v>325945</v>
      </c>
      <c r="I14" s="402">
        <v>0</v>
      </c>
      <c r="J14" s="403">
        <v>0</v>
      </c>
    </row>
    <row r="15" spans="1:10">
      <c r="A15" s="399" t="s">
        <v>472</v>
      </c>
      <c r="B15" s="404" t="s">
        <v>487</v>
      </c>
      <c r="C15" s="404" t="s">
        <v>956</v>
      </c>
      <c r="D15" s="401" t="s">
        <v>488</v>
      </c>
      <c r="E15" s="402">
        <v>13079</v>
      </c>
      <c r="F15" s="402">
        <v>64976</v>
      </c>
      <c r="G15" s="402">
        <v>13079</v>
      </c>
      <c r="H15" s="402">
        <v>64976</v>
      </c>
      <c r="I15" s="402">
        <v>0</v>
      </c>
      <c r="J15" s="403">
        <v>0</v>
      </c>
    </row>
    <row r="16" spans="1:10">
      <c r="A16" s="399" t="s">
        <v>472</v>
      </c>
      <c r="B16" s="404" t="s">
        <v>487</v>
      </c>
      <c r="C16" s="404" t="s">
        <v>472</v>
      </c>
      <c r="D16" s="401" t="s">
        <v>489</v>
      </c>
      <c r="E16" s="402">
        <v>13079</v>
      </c>
      <c r="F16" s="402">
        <v>64976</v>
      </c>
      <c r="G16" s="402">
        <v>13079</v>
      </c>
      <c r="H16" s="402">
        <v>64976</v>
      </c>
      <c r="I16" s="402">
        <v>0</v>
      </c>
      <c r="J16" s="403">
        <v>0</v>
      </c>
    </row>
    <row r="17" spans="1:10">
      <c r="A17" s="399" t="s">
        <v>472</v>
      </c>
      <c r="B17" s="404" t="s">
        <v>490</v>
      </c>
      <c r="C17" s="404" t="s">
        <v>956</v>
      </c>
      <c r="D17" s="401" t="s">
        <v>491</v>
      </c>
      <c r="E17" s="402">
        <v>12344266</v>
      </c>
      <c r="F17" s="402">
        <v>88027162</v>
      </c>
      <c r="G17" s="402">
        <v>12344266</v>
      </c>
      <c r="H17" s="402">
        <v>88027162</v>
      </c>
      <c r="I17" s="402">
        <v>0</v>
      </c>
      <c r="J17" s="403">
        <v>0</v>
      </c>
    </row>
    <row r="18" spans="1:10">
      <c r="A18" s="399" t="s">
        <v>472</v>
      </c>
      <c r="B18" s="404" t="s">
        <v>490</v>
      </c>
      <c r="C18" s="404" t="s">
        <v>472</v>
      </c>
      <c r="D18" s="401" t="s">
        <v>492</v>
      </c>
      <c r="E18" s="402">
        <v>11272266</v>
      </c>
      <c r="F18" s="402">
        <v>84411150</v>
      </c>
      <c r="G18" s="402">
        <v>11272266</v>
      </c>
      <c r="H18" s="402">
        <v>84411150</v>
      </c>
      <c r="I18" s="402">
        <v>0</v>
      </c>
      <c r="J18" s="403">
        <v>0</v>
      </c>
    </row>
    <row r="19" spans="1:10">
      <c r="A19" s="399" t="s">
        <v>472</v>
      </c>
      <c r="B19" s="404" t="s">
        <v>490</v>
      </c>
      <c r="C19" s="404" t="s">
        <v>474</v>
      </c>
      <c r="D19" s="401" t="s">
        <v>1072</v>
      </c>
      <c r="E19" s="402">
        <v>1072000</v>
      </c>
      <c r="F19" s="402">
        <v>3616012</v>
      </c>
      <c r="G19" s="402">
        <v>1072000</v>
      </c>
      <c r="H19" s="402">
        <v>3616012</v>
      </c>
      <c r="I19" s="402">
        <v>0</v>
      </c>
      <c r="J19" s="403">
        <v>0</v>
      </c>
    </row>
    <row r="20" spans="1:10">
      <c r="A20" s="399" t="s">
        <v>493</v>
      </c>
      <c r="B20" s="404" t="s">
        <v>956</v>
      </c>
      <c r="C20" s="404" t="s">
        <v>956</v>
      </c>
      <c r="D20" s="401" t="s">
        <v>494</v>
      </c>
      <c r="E20" s="402">
        <v>30120</v>
      </c>
      <c r="F20" s="402">
        <v>425802</v>
      </c>
      <c r="G20" s="402">
        <v>30120</v>
      </c>
      <c r="H20" s="402">
        <v>425802</v>
      </c>
      <c r="I20" s="402">
        <v>0</v>
      </c>
      <c r="J20" s="403">
        <v>0</v>
      </c>
    </row>
    <row r="21" spans="1:10">
      <c r="A21" s="399" t="s">
        <v>493</v>
      </c>
      <c r="B21" s="404" t="s">
        <v>495</v>
      </c>
      <c r="C21" s="404" t="s">
        <v>956</v>
      </c>
      <c r="D21" s="401" t="s">
        <v>496</v>
      </c>
      <c r="E21" s="402">
        <v>30120</v>
      </c>
      <c r="F21" s="402">
        <v>425802</v>
      </c>
      <c r="G21" s="402">
        <v>30120</v>
      </c>
      <c r="H21" s="402">
        <v>425802</v>
      </c>
      <c r="I21" s="402">
        <v>0</v>
      </c>
      <c r="J21" s="403">
        <v>0</v>
      </c>
    </row>
    <row r="22" spans="1:10">
      <c r="A22" s="399" t="s">
        <v>493</v>
      </c>
      <c r="B22" s="404" t="s">
        <v>495</v>
      </c>
      <c r="C22" s="404" t="s">
        <v>472</v>
      </c>
      <c r="D22" s="401" t="s">
        <v>497</v>
      </c>
      <c r="E22" s="402">
        <v>30120</v>
      </c>
      <c r="F22" s="402">
        <v>425802</v>
      </c>
      <c r="G22" s="402">
        <v>30120</v>
      </c>
      <c r="H22" s="402">
        <v>425802</v>
      </c>
      <c r="I22" s="402">
        <v>0</v>
      </c>
      <c r="J22" s="403">
        <v>0</v>
      </c>
    </row>
    <row r="23" spans="1:10">
      <c r="A23" s="399" t="s">
        <v>498</v>
      </c>
      <c r="B23" s="404" t="s">
        <v>956</v>
      </c>
      <c r="C23" s="404" t="s">
        <v>956</v>
      </c>
      <c r="D23" s="401" t="s">
        <v>499</v>
      </c>
      <c r="E23" s="402">
        <v>883598</v>
      </c>
      <c r="F23" s="402">
        <v>4858202</v>
      </c>
      <c r="G23" s="402">
        <v>883598</v>
      </c>
      <c r="H23" s="402">
        <v>4858202</v>
      </c>
      <c r="I23" s="402">
        <v>0</v>
      </c>
      <c r="J23" s="403">
        <v>0</v>
      </c>
    </row>
    <row r="24" spans="1:10">
      <c r="A24" s="399" t="s">
        <v>498</v>
      </c>
      <c r="B24" s="404" t="s">
        <v>472</v>
      </c>
      <c r="C24" s="404" t="s">
        <v>956</v>
      </c>
      <c r="D24" s="401" t="s">
        <v>500</v>
      </c>
      <c r="E24" s="402">
        <v>11100</v>
      </c>
      <c r="F24" s="402">
        <v>67100</v>
      </c>
      <c r="G24" s="402">
        <v>11100</v>
      </c>
      <c r="H24" s="402">
        <v>67100</v>
      </c>
      <c r="I24" s="402">
        <v>0</v>
      </c>
      <c r="J24" s="403">
        <v>0</v>
      </c>
    </row>
    <row r="25" spans="1:10">
      <c r="A25" s="399" t="s">
        <v>498</v>
      </c>
      <c r="B25" s="404" t="s">
        <v>472</v>
      </c>
      <c r="C25" s="404" t="s">
        <v>474</v>
      </c>
      <c r="D25" s="401" t="s">
        <v>501</v>
      </c>
      <c r="E25" s="402">
        <v>11100</v>
      </c>
      <c r="F25" s="402">
        <v>67100</v>
      </c>
      <c r="G25" s="402">
        <v>11100</v>
      </c>
      <c r="H25" s="402">
        <v>67100</v>
      </c>
      <c r="I25" s="402">
        <v>0</v>
      </c>
      <c r="J25" s="403">
        <v>0</v>
      </c>
    </row>
    <row r="26" spans="1:10">
      <c r="A26" s="399" t="s">
        <v>498</v>
      </c>
      <c r="B26" s="404" t="s">
        <v>495</v>
      </c>
      <c r="C26" s="404" t="s">
        <v>956</v>
      </c>
      <c r="D26" s="401" t="s">
        <v>502</v>
      </c>
      <c r="E26" s="402">
        <v>872498</v>
      </c>
      <c r="F26" s="402">
        <v>4791102</v>
      </c>
      <c r="G26" s="402">
        <v>872498</v>
      </c>
      <c r="H26" s="402">
        <v>4791102</v>
      </c>
      <c r="I26" s="402">
        <v>0</v>
      </c>
      <c r="J26" s="403">
        <v>0</v>
      </c>
    </row>
    <row r="27" spans="1:10">
      <c r="A27" s="399" t="s">
        <v>498</v>
      </c>
      <c r="B27" s="404" t="s">
        <v>495</v>
      </c>
      <c r="C27" s="404" t="s">
        <v>495</v>
      </c>
      <c r="D27" s="401" t="s">
        <v>503</v>
      </c>
      <c r="E27" s="402">
        <v>0</v>
      </c>
      <c r="F27" s="402">
        <v>10900</v>
      </c>
      <c r="G27" s="402">
        <v>0</v>
      </c>
      <c r="H27" s="402">
        <v>10900</v>
      </c>
      <c r="I27" s="402">
        <v>0</v>
      </c>
      <c r="J27" s="403">
        <v>0</v>
      </c>
    </row>
    <row r="28" spans="1:10">
      <c r="A28" s="399" t="s">
        <v>498</v>
      </c>
      <c r="B28" s="404" t="s">
        <v>495</v>
      </c>
      <c r="C28" s="404" t="s">
        <v>504</v>
      </c>
      <c r="D28" s="401" t="s">
        <v>505</v>
      </c>
      <c r="E28" s="402">
        <v>789500</v>
      </c>
      <c r="F28" s="402">
        <v>4620840</v>
      </c>
      <c r="G28" s="402">
        <v>789500</v>
      </c>
      <c r="H28" s="402">
        <v>4620840</v>
      </c>
      <c r="I28" s="402">
        <v>0</v>
      </c>
      <c r="J28" s="403">
        <v>0</v>
      </c>
    </row>
    <row r="29" spans="1:10">
      <c r="A29" s="399" t="s">
        <v>498</v>
      </c>
      <c r="B29" s="404" t="s">
        <v>495</v>
      </c>
      <c r="C29" s="404" t="s">
        <v>506</v>
      </c>
      <c r="D29" s="401" t="s">
        <v>507</v>
      </c>
      <c r="E29" s="402">
        <v>82998</v>
      </c>
      <c r="F29" s="402">
        <v>159362</v>
      </c>
      <c r="G29" s="402">
        <v>82998</v>
      </c>
      <c r="H29" s="402">
        <v>159362</v>
      </c>
      <c r="I29" s="402">
        <v>0</v>
      </c>
      <c r="J29" s="403">
        <v>0</v>
      </c>
    </row>
    <row r="30" spans="1:10">
      <c r="A30" s="399" t="s">
        <v>508</v>
      </c>
      <c r="B30" s="404" t="s">
        <v>956</v>
      </c>
      <c r="C30" s="404" t="s">
        <v>956</v>
      </c>
      <c r="D30" s="401" t="s">
        <v>509</v>
      </c>
      <c r="E30" s="402">
        <v>42698</v>
      </c>
      <c r="F30" s="402">
        <v>1412483</v>
      </c>
      <c r="G30" s="402">
        <v>42698</v>
      </c>
      <c r="H30" s="402">
        <v>1412483</v>
      </c>
      <c r="I30" s="402">
        <v>0</v>
      </c>
      <c r="J30" s="403">
        <v>0</v>
      </c>
    </row>
    <row r="31" spans="1:10">
      <c r="A31" s="399" t="s">
        <v>508</v>
      </c>
      <c r="B31" s="404" t="s">
        <v>472</v>
      </c>
      <c r="C31" s="404" t="s">
        <v>956</v>
      </c>
      <c r="D31" s="401" t="s">
        <v>510</v>
      </c>
      <c r="E31" s="402">
        <v>42698</v>
      </c>
      <c r="F31" s="402">
        <v>1325260</v>
      </c>
      <c r="G31" s="402">
        <v>42698</v>
      </c>
      <c r="H31" s="402">
        <v>1325260</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42698</v>
      </c>
      <c r="F34" s="402">
        <v>972158</v>
      </c>
      <c r="G34" s="402">
        <v>42698</v>
      </c>
      <c r="H34" s="402">
        <v>972158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6968896</v>
      </c>
      <c r="F37" s="402">
        <v>33092781</v>
      </c>
      <c r="G37" s="402">
        <v>2354204</v>
      </c>
      <c r="H37" s="402">
        <v>19520849</v>
      </c>
      <c r="I37" s="402">
        <v>4614692</v>
      </c>
      <c r="J37" s="403">
        <v>13571932</v>
      </c>
    </row>
    <row r="38" spans="1:10">
      <c r="A38" s="399" t="s">
        <v>516</v>
      </c>
      <c r="B38" s="404" t="s">
        <v>472</v>
      </c>
      <c r="C38" s="404" t="s">
        <v>956</v>
      </c>
      <c r="D38" s="401" t="s">
        <v>518</v>
      </c>
      <c r="E38" s="402">
        <v>6968896</v>
      </c>
      <c r="F38" s="402">
        <v>33092781</v>
      </c>
      <c r="G38" s="402">
        <v>2354204</v>
      </c>
      <c r="H38" s="402">
        <v>19520849</v>
      </c>
      <c r="I38" s="402">
        <v>4614692</v>
      </c>
      <c r="J38" s="403">
        <v>13571932</v>
      </c>
    </row>
    <row r="39" spans="1:10">
      <c r="A39" s="399" t="s">
        <v>516</v>
      </c>
      <c r="B39" s="404" t="s">
        <v>472</v>
      </c>
      <c r="C39" s="404" t="s">
        <v>472</v>
      </c>
      <c r="D39" s="401" t="s">
        <v>519</v>
      </c>
      <c r="E39" s="402">
        <v>1995574</v>
      </c>
      <c r="F39" s="402">
        <v>3210855</v>
      </c>
      <c r="G39" s="402">
        <v>1995574</v>
      </c>
      <c r="H39" s="402">
        <v>3210855</v>
      </c>
      <c r="I39" s="402">
        <v>0</v>
      </c>
      <c r="J39" s="403">
        <v>0</v>
      </c>
    </row>
    <row r="40" spans="1:10">
      <c r="A40" s="399" t="s">
        <v>516</v>
      </c>
      <c r="B40" s="404" t="s">
        <v>472</v>
      </c>
      <c r="C40" s="404" t="s">
        <v>474</v>
      </c>
      <c r="D40" s="401" t="s">
        <v>520</v>
      </c>
      <c r="E40" s="402">
        <v>4973322</v>
      </c>
      <c r="F40" s="402">
        <v>29881926</v>
      </c>
      <c r="G40" s="402">
        <v>358630</v>
      </c>
      <c r="H40" s="402">
        <v>16309994</v>
      </c>
      <c r="I40" s="402">
        <v>4614692</v>
      </c>
      <c r="J40" s="403">
        <v>13571932</v>
      </c>
    </row>
    <row r="41" spans="1:10">
      <c r="A41" s="399" t="s">
        <v>525</v>
      </c>
      <c r="B41" s="404" t="s">
        <v>956</v>
      </c>
      <c r="C41" s="404" t="s">
        <v>956</v>
      </c>
      <c r="D41" s="401" t="s">
        <v>526</v>
      </c>
      <c r="E41" s="402">
        <v>430941</v>
      </c>
      <c r="F41" s="402">
        <v>3011498</v>
      </c>
      <c r="G41" s="402">
        <v>430941</v>
      </c>
      <c r="H41" s="402">
        <v>3011498</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430941</v>
      </c>
      <c r="F44" s="402">
        <v>2381498</v>
      </c>
      <c r="G44" s="402">
        <v>430941</v>
      </c>
      <c r="H44" s="402">
        <v>2381498</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429341</v>
      </c>
      <c r="F46" s="402">
        <v>821811</v>
      </c>
      <c r="G46" s="402">
        <v>429341</v>
      </c>
      <c r="H46" s="402">
        <v>821811</v>
      </c>
      <c r="I46" s="402">
        <v>0</v>
      </c>
      <c r="J46" s="403">
        <v>0</v>
      </c>
    </row>
    <row r="47" spans="1:10">
      <c r="A47" s="399" t="s">
        <v>525</v>
      </c>
      <c r="B47" s="404" t="s">
        <v>474</v>
      </c>
      <c r="C47" s="404" t="s">
        <v>521</v>
      </c>
      <c r="D47" s="401" t="s">
        <v>532</v>
      </c>
      <c r="E47" s="402">
        <v>1600</v>
      </c>
      <c r="F47" s="402">
        <v>1555820</v>
      </c>
      <c r="G47" s="402">
        <v>1600</v>
      </c>
      <c r="H47" s="402">
        <v>1555820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23244468</v>
      </c>
      <c r="F50" s="402">
        <v>134968987</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21227843</v>
      </c>
      <c r="F53" s="402">
        <v>110340258</v>
      </c>
      <c r="G53" s="402">
        <v>12723852</v>
      </c>
      <c r="H53" s="402">
        <v>71554299</v>
      </c>
      <c r="I53" s="402">
        <v>8503991</v>
      </c>
      <c r="J53" s="403">
        <v>38785959</v>
      </c>
    </row>
    <row r="54" spans="1:10">
      <c r="A54" s="399" t="s">
        <v>956</v>
      </c>
      <c r="B54" s="404" t="s">
        <v>956</v>
      </c>
      <c r="C54" s="404" t="s">
        <v>956</v>
      </c>
      <c r="D54" s="401" t="s">
        <v>471</v>
      </c>
      <c r="E54" s="402">
        <v>12191031</v>
      </c>
      <c r="F54" s="402">
        <v>71159218</v>
      </c>
      <c r="G54" s="402">
        <v>12191031</v>
      </c>
      <c r="H54" s="402">
        <v>70006647</v>
      </c>
      <c r="I54" s="402">
        <v>0</v>
      </c>
      <c r="J54" s="403">
        <v>1152571</v>
      </c>
    </row>
    <row r="55" spans="1:10">
      <c r="A55" s="399" t="s">
        <v>472</v>
      </c>
      <c r="B55" s="404" t="s">
        <v>956</v>
      </c>
      <c r="C55" s="404" t="s">
        <v>956</v>
      </c>
      <c r="D55" s="401" t="s">
        <v>535</v>
      </c>
      <c r="E55" s="402">
        <v>7016830</v>
      </c>
      <c r="F55" s="402">
        <v>39819878</v>
      </c>
      <c r="G55" s="402">
        <v>7016830</v>
      </c>
      <c r="H55" s="402">
        <v>39414878</v>
      </c>
      <c r="I55" s="402">
        <v>0</v>
      </c>
      <c r="J55" s="403">
        <v>405000</v>
      </c>
    </row>
    <row r="56" spans="1:10">
      <c r="A56" s="399" t="s">
        <v>472</v>
      </c>
      <c r="B56" s="404" t="s">
        <v>536</v>
      </c>
      <c r="C56" s="404" t="s">
        <v>956</v>
      </c>
      <c r="D56" s="401" t="s">
        <v>537</v>
      </c>
      <c r="E56" s="402">
        <v>1119351</v>
      </c>
      <c r="F56" s="402">
        <v>6736219</v>
      </c>
      <c r="G56" s="402">
        <v>1119351</v>
      </c>
      <c r="H56" s="402">
        <v>6736219</v>
      </c>
      <c r="I56" s="402">
        <v>0</v>
      </c>
      <c r="J56" s="403">
        <v>0</v>
      </c>
    </row>
    <row r="57" spans="1:10">
      <c r="A57" s="399" t="s">
        <v>472</v>
      </c>
      <c r="B57" s="404" t="s">
        <v>536</v>
      </c>
      <c r="C57" s="404" t="s">
        <v>472</v>
      </c>
      <c r="D57" s="401" t="s">
        <v>538</v>
      </c>
      <c r="E57" s="402">
        <v>884257</v>
      </c>
      <c r="F57" s="402">
        <v>5427617</v>
      </c>
      <c r="G57" s="402">
        <v>884257</v>
      </c>
      <c r="H57" s="402">
        <v>5427617</v>
      </c>
      <c r="I57" s="402">
        <v>0</v>
      </c>
      <c r="J57" s="403">
        <v>0</v>
      </c>
    </row>
    <row r="58" spans="1:10">
      <c r="A58" s="399" t="s">
        <v>472</v>
      </c>
      <c r="B58" s="404" t="s">
        <v>536</v>
      </c>
      <c r="C58" s="404" t="s">
        <v>474</v>
      </c>
      <c r="D58" s="401" t="s">
        <v>539</v>
      </c>
      <c r="E58" s="402">
        <v>66619</v>
      </c>
      <c r="F58" s="402">
        <v>246346</v>
      </c>
      <c r="G58" s="402">
        <v>66619</v>
      </c>
      <c r="H58" s="402">
        <v>246346</v>
      </c>
      <c r="I58" s="402">
        <v>0</v>
      </c>
      <c r="J58" s="403">
        <v>0</v>
      </c>
    </row>
    <row r="59" spans="1:10">
      <c r="A59" s="399" t="s">
        <v>472</v>
      </c>
      <c r="B59" s="404" t="s">
        <v>536</v>
      </c>
      <c r="C59" s="404" t="s">
        <v>495</v>
      </c>
      <c r="D59" s="401" t="s">
        <v>540</v>
      </c>
      <c r="E59" s="402">
        <v>60574</v>
      </c>
      <c r="F59" s="402">
        <v>399873</v>
      </c>
      <c r="G59" s="402">
        <v>60574</v>
      </c>
      <c r="H59" s="402">
        <v>399873</v>
      </c>
      <c r="I59" s="402">
        <v>0</v>
      </c>
      <c r="J59" s="403">
        <v>0</v>
      </c>
    </row>
    <row r="60" spans="1:10">
      <c r="A60" s="399" t="s">
        <v>472</v>
      </c>
      <c r="B60" s="404" t="s">
        <v>536</v>
      </c>
      <c r="C60" s="404" t="s">
        <v>498</v>
      </c>
      <c r="D60" s="401" t="s">
        <v>541</v>
      </c>
      <c r="E60" s="402">
        <v>107901</v>
      </c>
      <c r="F60" s="402">
        <v>662383</v>
      </c>
      <c r="G60" s="402">
        <v>107901</v>
      </c>
      <c r="H60" s="402">
        <v>662383</v>
      </c>
      <c r="I60" s="402">
        <v>0</v>
      </c>
      <c r="J60" s="403">
        <v>0</v>
      </c>
    </row>
    <row r="61" spans="1:10">
      <c r="A61" s="399" t="s">
        <v>472</v>
      </c>
      <c r="B61" s="404" t="s">
        <v>542</v>
      </c>
      <c r="C61" s="404" t="s">
        <v>956</v>
      </c>
      <c r="D61" s="401" t="s">
        <v>543</v>
      </c>
      <c r="E61" s="402">
        <v>2900970</v>
      </c>
      <c r="F61" s="402">
        <v>15949213</v>
      </c>
      <c r="G61" s="402">
        <v>2900970</v>
      </c>
      <c r="H61" s="402">
        <v>15949213</v>
      </c>
      <c r="I61" s="402">
        <v>0</v>
      </c>
      <c r="J61" s="403">
        <v>0</v>
      </c>
    </row>
    <row r="62" spans="1:10">
      <c r="A62" s="399" t="s">
        <v>472</v>
      </c>
      <c r="B62" s="404" t="s">
        <v>542</v>
      </c>
      <c r="C62" s="404" t="s">
        <v>472</v>
      </c>
      <c r="D62" s="401" t="s">
        <v>538</v>
      </c>
      <c r="E62" s="402">
        <v>1253080</v>
      </c>
      <c r="F62" s="402">
        <v>6449853</v>
      </c>
      <c r="G62" s="402">
        <v>1253080</v>
      </c>
      <c r="H62" s="402">
        <v>6449853</v>
      </c>
      <c r="I62" s="402">
        <v>0</v>
      </c>
      <c r="J62" s="403">
        <v>0</v>
      </c>
    </row>
    <row r="63" spans="1:10">
      <c r="A63" s="399" t="s">
        <v>472</v>
      </c>
      <c r="B63" s="404" t="s">
        <v>542</v>
      </c>
      <c r="C63" s="404" t="s">
        <v>474</v>
      </c>
      <c r="D63" s="401" t="s">
        <v>544</v>
      </c>
      <c r="E63" s="402">
        <v>1647890</v>
      </c>
      <c r="F63" s="402">
        <v>9499360</v>
      </c>
      <c r="G63" s="402">
        <v>1647890</v>
      </c>
      <c r="H63" s="402">
        <v>9499360</v>
      </c>
      <c r="I63" s="402">
        <v>0</v>
      </c>
      <c r="J63" s="403">
        <v>0</v>
      </c>
    </row>
    <row r="64" spans="1:10">
      <c r="A64" s="399" t="s">
        <v>472</v>
      </c>
      <c r="B64" s="404" t="s">
        <v>545</v>
      </c>
      <c r="C64" s="404" t="s">
        <v>956</v>
      </c>
      <c r="D64" s="401" t="s">
        <v>546</v>
      </c>
      <c r="E64" s="402">
        <v>2724063</v>
      </c>
      <c r="F64" s="402">
        <v>15079216</v>
      </c>
      <c r="G64" s="402">
        <v>2724063</v>
      </c>
      <c r="H64" s="402">
        <v>14674216</v>
      </c>
      <c r="I64" s="402">
        <v>0</v>
      </c>
      <c r="J64" s="403">
        <v>405000</v>
      </c>
    </row>
    <row r="65" spans="1:10">
      <c r="A65" s="399" t="s">
        <v>472</v>
      </c>
      <c r="B65" s="404" t="s">
        <v>545</v>
      </c>
      <c r="C65" s="404" t="s">
        <v>474</v>
      </c>
      <c r="D65" s="401" t="s">
        <v>547</v>
      </c>
      <c r="E65" s="402">
        <v>1789630</v>
      </c>
      <c r="F65" s="402">
        <v>10478120</v>
      </c>
      <c r="G65" s="402">
        <v>1789630</v>
      </c>
      <c r="H65" s="402">
        <v>10478120</v>
      </c>
      <c r="I65" s="402">
        <v>0</v>
      </c>
      <c r="J65" s="403">
        <v>0</v>
      </c>
    </row>
    <row r="66" spans="1:10">
      <c r="A66" s="399" t="s">
        <v>472</v>
      </c>
      <c r="B66" s="404" t="s">
        <v>545</v>
      </c>
      <c r="C66" s="404" t="s">
        <v>495</v>
      </c>
      <c r="D66" s="401" t="s">
        <v>548</v>
      </c>
      <c r="E66" s="402">
        <v>3880</v>
      </c>
      <c r="F66" s="402">
        <v>37731</v>
      </c>
      <c r="G66" s="402">
        <v>3880</v>
      </c>
      <c r="H66" s="402">
        <v>37731</v>
      </c>
      <c r="I66" s="402">
        <v>0</v>
      </c>
      <c r="J66" s="403">
        <v>0</v>
      </c>
    </row>
    <row r="67" spans="1:10">
      <c r="A67" s="399" t="s">
        <v>472</v>
      </c>
      <c r="B67" s="404" t="s">
        <v>545</v>
      </c>
      <c r="C67" s="404" t="s">
        <v>498</v>
      </c>
      <c r="D67" s="401" t="s">
        <v>550</v>
      </c>
      <c r="E67" s="402">
        <v>531307</v>
      </c>
      <c r="F67" s="402">
        <v>2772773</v>
      </c>
      <c r="G67" s="402">
        <v>531307</v>
      </c>
      <c r="H67" s="402">
        <v>2367773</v>
      </c>
      <c r="I67" s="402">
        <v>0</v>
      </c>
      <c r="J67" s="403">
        <v>405000</v>
      </c>
    </row>
    <row r="68" spans="1:10">
      <c r="A68" s="399" t="s">
        <v>472</v>
      </c>
      <c r="B68" s="404" t="s">
        <v>545</v>
      </c>
      <c r="C68" s="404" t="s">
        <v>504</v>
      </c>
      <c r="D68" s="401" t="s">
        <v>551</v>
      </c>
      <c r="E68" s="402">
        <v>399246</v>
      </c>
      <c r="F68" s="402">
        <v>1790592</v>
      </c>
      <c r="G68" s="402">
        <v>399246</v>
      </c>
      <c r="H68" s="402">
        <v>1790592</v>
      </c>
      <c r="I68" s="402">
        <v>0</v>
      </c>
      <c r="J68" s="403">
        <v>0</v>
      </c>
    </row>
    <row r="69" spans="1:10">
      <c r="A69" s="399" t="s">
        <v>472</v>
      </c>
      <c r="B69" s="404" t="s">
        <v>552</v>
      </c>
      <c r="C69" s="404" t="s">
        <v>956</v>
      </c>
      <c r="D69" s="401" t="s">
        <v>553</v>
      </c>
      <c r="E69" s="402">
        <v>272446</v>
      </c>
      <c r="F69" s="402">
        <v>2055230</v>
      </c>
      <c r="G69" s="402">
        <v>272446</v>
      </c>
      <c r="H69" s="402">
        <v>2055230</v>
      </c>
      <c r="I69" s="402">
        <v>0</v>
      </c>
      <c r="J69" s="403">
        <v>0</v>
      </c>
    </row>
    <row r="70" spans="1:10">
      <c r="A70" s="399" t="s">
        <v>472</v>
      </c>
      <c r="B70" s="404" t="s">
        <v>552</v>
      </c>
      <c r="C70" s="404" t="s">
        <v>474</v>
      </c>
      <c r="D70" s="401" t="s">
        <v>554</v>
      </c>
      <c r="E70" s="402">
        <v>272446</v>
      </c>
      <c r="F70" s="402">
        <v>2055230</v>
      </c>
      <c r="G70" s="402">
        <v>272446</v>
      </c>
      <c r="H70" s="402">
        <v>2055230</v>
      </c>
      <c r="I70" s="402">
        <v>0</v>
      </c>
      <c r="J70" s="403">
        <v>0</v>
      </c>
    </row>
    <row r="71" spans="1:10">
      <c r="A71" s="399" t="s">
        <v>474</v>
      </c>
      <c r="B71" s="404" t="s">
        <v>956</v>
      </c>
      <c r="C71" s="404" t="s">
        <v>956</v>
      </c>
      <c r="D71" s="401" t="s">
        <v>555</v>
      </c>
      <c r="E71" s="402">
        <v>1342103</v>
      </c>
      <c r="F71" s="402">
        <v>6615142</v>
      </c>
      <c r="G71" s="402">
        <v>1342103</v>
      </c>
      <c r="H71" s="402">
        <v>6615142</v>
      </c>
      <c r="I71" s="402">
        <v>0</v>
      </c>
      <c r="J71" s="403">
        <v>0</v>
      </c>
    </row>
    <row r="72" spans="1:10">
      <c r="A72" s="399" t="s">
        <v>474</v>
      </c>
      <c r="B72" s="404" t="s">
        <v>556</v>
      </c>
      <c r="C72" s="404" t="s">
        <v>956</v>
      </c>
      <c r="D72" s="401" t="s">
        <v>557</v>
      </c>
      <c r="E72" s="402">
        <v>693382</v>
      </c>
      <c r="F72" s="402">
        <v>4320405</v>
      </c>
      <c r="G72" s="402">
        <v>693382</v>
      </c>
      <c r="H72" s="402">
        <v>4320405</v>
      </c>
      <c r="I72" s="402">
        <v>0</v>
      </c>
      <c r="J72" s="403">
        <v>0</v>
      </c>
    </row>
    <row r="73" spans="1:10">
      <c r="A73" s="399" t="s">
        <v>474</v>
      </c>
      <c r="B73" s="404" t="s">
        <v>556</v>
      </c>
      <c r="C73" s="404" t="s">
        <v>472</v>
      </c>
      <c r="D73" s="401" t="s">
        <v>538</v>
      </c>
      <c r="E73" s="402">
        <v>398651</v>
      </c>
      <c r="F73" s="402">
        <v>2644416</v>
      </c>
      <c r="G73" s="402">
        <v>398651</v>
      </c>
      <c r="H73" s="402">
        <v>2644416</v>
      </c>
      <c r="I73" s="402">
        <v>0</v>
      </c>
      <c r="J73" s="403">
        <v>0</v>
      </c>
    </row>
    <row r="74" spans="1:10">
      <c r="A74" s="399" t="s">
        <v>474</v>
      </c>
      <c r="B74" s="404" t="s">
        <v>556</v>
      </c>
      <c r="C74" s="404" t="s">
        <v>474</v>
      </c>
      <c r="D74" s="401" t="s">
        <v>558</v>
      </c>
      <c r="E74" s="402">
        <v>0</v>
      </c>
      <c r="F74" s="402">
        <v>852</v>
      </c>
      <c r="G74" s="402">
        <v>0</v>
      </c>
      <c r="H74" s="402">
        <v>852</v>
      </c>
      <c r="I74" s="402">
        <v>0</v>
      </c>
      <c r="J74" s="403">
        <v>0</v>
      </c>
    </row>
    <row r="75" spans="1:10">
      <c r="A75" s="399" t="s">
        <v>474</v>
      </c>
      <c r="B75" s="404" t="s">
        <v>556</v>
      </c>
      <c r="C75" s="404" t="s">
        <v>495</v>
      </c>
      <c r="D75" s="401" t="s">
        <v>559</v>
      </c>
      <c r="E75" s="402">
        <v>294731</v>
      </c>
      <c r="F75" s="402">
        <v>1675137</v>
      </c>
      <c r="G75" s="402">
        <v>294731</v>
      </c>
      <c r="H75" s="402">
        <v>1675137</v>
      </c>
      <c r="I75" s="402">
        <v>0</v>
      </c>
      <c r="J75" s="403">
        <v>0</v>
      </c>
    </row>
    <row r="76" spans="1:10">
      <c r="A76" s="399" t="s">
        <v>474</v>
      </c>
      <c r="B76" s="404" t="s">
        <v>560</v>
      </c>
      <c r="C76" s="404" t="s">
        <v>956</v>
      </c>
      <c r="D76" s="401" t="s">
        <v>561</v>
      </c>
      <c r="E76" s="402">
        <v>648721</v>
      </c>
      <c r="F76" s="402">
        <v>2294737</v>
      </c>
      <c r="G76" s="402">
        <v>648721</v>
      </c>
      <c r="H76" s="402">
        <v>2294737</v>
      </c>
      <c r="I76" s="402">
        <v>0</v>
      </c>
      <c r="J76" s="403">
        <v>0</v>
      </c>
    </row>
    <row r="77" spans="1:10">
      <c r="A77" s="399" t="s">
        <v>474</v>
      </c>
      <c r="B77" s="404" t="s">
        <v>560</v>
      </c>
      <c r="C77" s="404" t="s">
        <v>474</v>
      </c>
      <c r="D77" s="401" t="s">
        <v>562</v>
      </c>
      <c r="E77" s="402">
        <v>542607</v>
      </c>
      <c r="F77" s="402">
        <v>1767544</v>
      </c>
      <c r="G77" s="402">
        <v>542607</v>
      </c>
      <c r="H77" s="402">
        <v>1767544</v>
      </c>
      <c r="I77" s="402">
        <v>0</v>
      </c>
      <c r="J77" s="403">
        <v>0</v>
      </c>
    </row>
    <row r="78" spans="1:10">
      <c r="A78" s="399" t="s">
        <v>474</v>
      </c>
      <c r="B78" s="404" t="s">
        <v>560</v>
      </c>
      <c r="C78" s="404" t="s">
        <v>495</v>
      </c>
      <c r="D78" s="401" t="s">
        <v>563</v>
      </c>
      <c r="E78" s="402">
        <v>106114</v>
      </c>
      <c r="F78" s="402">
        <v>527193</v>
      </c>
      <c r="G78" s="402">
        <v>106114</v>
      </c>
      <c r="H78" s="402">
        <v>527193</v>
      </c>
      <c r="I78" s="402">
        <v>0</v>
      </c>
      <c r="J78" s="403">
        <v>0</v>
      </c>
    </row>
    <row r="79" spans="1:10">
      <c r="A79" s="399" t="s">
        <v>495</v>
      </c>
      <c r="B79" s="404" t="s">
        <v>956</v>
      </c>
      <c r="C79" s="404" t="s">
        <v>956</v>
      </c>
      <c r="D79" s="401" t="s">
        <v>564</v>
      </c>
      <c r="E79" s="402">
        <v>1542784</v>
      </c>
      <c r="F79" s="402">
        <v>9761524</v>
      </c>
      <c r="G79" s="402">
        <v>1542784</v>
      </c>
      <c r="H79" s="402">
        <v>9013953</v>
      </c>
      <c r="I79" s="402">
        <v>0</v>
      </c>
      <c r="J79" s="403">
        <v>747571</v>
      </c>
    </row>
    <row r="80" spans="1:10">
      <c r="A80" s="399" t="s">
        <v>495</v>
      </c>
      <c r="B80" s="404" t="s">
        <v>565</v>
      </c>
      <c r="C80" s="404" t="s">
        <v>956</v>
      </c>
      <c r="D80" s="401" t="s">
        <v>566</v>
      </c>
      <c r="E80" s="402">
        <v>370228</v>
      </c>
      <c r="F80" s="402">
        <v>2083994</v>
      </c>
      <c r="G80" s="402">
        <v>370228</v>
      </c>
      <c r="H80" s="402">
        <v>2083994</v>
      </c>
      <c r="I80" s="402">
        <v>0</v>
      </c>
      <c r="J80" s="403">
        <v>0</v>
      </c>
    </row>
    <row r="81" spans="1:10">
      <c r="A81" s="399" t="s">
        <v>495</v>
      </c>
      <c r="B81" s="404" t="s">
        <v>565</v>
      </c>
      <c r="C81" s="404" t="s">
        <v>474</v>
      </c>
      <c r="D81" s="401" t="s">
        <v>567</v>
      </c>
      <c r="E81" s="402">
        <v>370228</v>
      </c>
      <c r="F81" s="402">
        <v>2083460</v>
      </c>
      <c r="G81" s="402">
        <v>370228</v>
      </c>
      <c r="H81" s="402">
        <v>2083460</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-12648</v>
      </c>
      <c r="F83" s="402">
        <v>678159</v>
      </c>
      <c r="G83" s="402">
        <v>-12648</v>
      </c>
      <c r="H83" s="402">
        <v>678159</v>
      </c>
      <c r="I83" s="402">
        <v>0</v>
      </c>
      <c r="J83" s="403">
        <v>0</v>
      </c>
    </row>
    <row r="84" spans="1:10">
      <c r="A84" s="399" t="s">
        <v>495</v>
      </c>
      <c r="B84" s="404" t="s">
        <v>572</v>
      </c>
      <c r="C84" s="404" t="s">
        <v>474</v>
      </c>
      <c r="D84" s="401" t="s">
        <v>574</v>
      </c>
      <c r="E84" s="402">
        <v>-12648</v>
      </c>
      <c r="F84" s="402">
        <v>678159</v>
      </c>
      <c r="G84" s="402">
        <v>-12648</v>
      </c>
      <c r="H84" s="402">
        <v>678159</v>
      </c>
      <c r="I84" s="402">
        <v>0</v>
      </c>
      <c r="J84" s="403">
        <v>0</v>
      </c>
    </row>
    <row r="85" spans="1:10">
      <c r="A85" s="399" t="s">
        <v>495</v>
      </c>
      <c r="B85" s="404" t="s">
        <v>575</v>
      </c>
      <c r="C85" s="404" t="s">
        <v>956</v>
      </c>
      <c r="D85" s="401" t="s">
        <v>576</v>
      </c>
      <c r="E85" s="402">
        <v>1185204</v>
      </c>
      <c r="F85" s="402">
        <v>6999371</v>
      </c>
      <c r="G85" s="402">
        <v>1185204</v>
      </c>
      <c r="H85" s="402">
        <v>6251800</v>
      </c>
      <c r="I85" s="402">
        <v>0</v>
      </c>
      <c r="J85" s="403">
        <v>747571</v>
      </c>
    </row>
    <row r="86" spans="1:10">
      <c r="A86" s="399" t="s">
        <v>495</v>
      </c>
      <c r="B86" s="404" t="s">
        <v>575</v>
      </c>
      <c r="C86" s="404" t="s">
        <v>474</v>
      </c>
      <c r="D86" s="401" t="s">
        <v>577</v>
      </c>
      <c r="E86" s="402">
        <v>597332</v>
      </c>
      <c r="F86" s="402">
        <v>3116495</v>
      </c>
      <c r="G86" s="402">
        <v>597332</v>
      </c>
      <c r="H86" s="402">
        <v>3116495</v>
      </c>
      <c r="I86" s="402">
        <v>0</v>
      </c>
      <c r="J86" s="403">
        <v>0</v>
      </c>
    </row>
    <row r="87" spans="1:10">
      <c r="A87" s="399" t="s">
        <v>495</v>
      </c>
      <c r="B87" s="404" t="s">
        <v>575</v>
      </c>
      <c r="C87" s="404" t="s">
        <v>493</v>
      </c>
      <c r="D87" s="401" t="s">
        <v>578</v>
      </c>
      <c r="E87" s="402">
        <v>203741</v>
      </c>
      <c r="F87" s="402">
        <v>1135116</v>
      </c>
      <c r="G87" s="402">
        <v>203741</v>
      </c>
      <c r="H87" s="402">
        <v>387545</v>
      </c>
      <c r="I87" s="402">
        <v>0</v>
      </c>
      <c r="J87" s="403">
        <v>747571</v>
      </c>
    </row>
    <row r="88" spans="1:10">
      <c r="A88" s="399" t="s">
        <v>495</v>
      </c>
      <c r="B88" s="404" t="s">
        <v>575</v>
      </c>
      <c r="C88" s="404" t="s">
        <v>498</v>
      </c>
      <c r="D88" s="401" t="s">
        <v>579</v>
      </c>
      <c r="E88" s="402">
        <v>277310</v>
      </c>
      <c r="F88" s="402">
        <v>1846552</v>
      </c>
      <c r="G88" s="402">
        <v>277310</v>
      </c>
      <c r="H88" s="402">
        <v>1846552</v>
      </c>
      <c r="I88" s="402">
        <v>0</v>
      </c>
      <c r="J88" s="403">
        <v>0</v>
      </c>
    </row>
    <row r="89" spans="1:10">
      <c r="A89" s="399" t="s">
        <v>495</v>
      </c>
      <c r="B89" s="404" t="s">
        <v>575</v>
      </c>
      <c r="C89" s="404" t="s">
        <v>504</v>
      </c>
      <c r="D89" s="401" t="s">
        <v>580</v>
      </c>
      <c r="E89" s="402">
        <v>106821</v>
      </c>
      <c r="F89" s="402">
        <v>901208</v>
      </c>
      <c r="G89" s="402">
        <v>106821</v>
      </c>
      <c r="H89" s="402">
        <v>901208</v>
      </c>
      <c r="I89" s="402">
        <v>0</v>
      </c>
      <c r="J89" s="403">
        <v>0</v>
      </c>
    </row>
    <row r="90" spans="1:10">
      <c r="A90" s="399" t="s">
        <v>493</v>
      </c>
      <c r="B90" s="404" t="s">
        <v>956</v>
      </c>
      <c r="C90" s="404" t="s">
        <v>956</v>
      </c>
      <c r="D90" s="401" t="s">
        <v>581</v>
      </c>
      <c r="E90" s="402">
        <v>400308</v>
      </c>
      <c r="F90" s="402">
        <v>642971</v>
      </c>
      <c r="G90" s="402">
        <v>400308</v>
      </c>
      <c r="H90" s="402">
        <v>642971</v>
      </c>
      <c r="I90" s="402">
        <v>0</v>
      </c>
      <c r="J90" s="403">
        <v>0</v>
      </c>
    </row>
    <row r="91" spans="1:10">
      <c r="A91" s="399" t="s">
        <v>493</v>
      </c>
      <c r="B91" s="404" t="s">
        <v>582</v>
      </c>
      <c r="C91" s="404" t="s">
        <v>956</v>
      </c>
      <c r="D91" s="401" t="s">
        <v>583</v>
      </c>
      <c r="E91" s="402">
        <v>33178</v>
      </c>
      <c r="F91" s="402">
        <v>206319</v>
      </c>
      <c r="G91" s="402">
        <v>33178</v>
      </c>
      <c r="H91" s="402">
        <v>206319</v>
      </c>
      <c r="I91" s="402">
        <v>0</v>
      </c>
      <c r="J91" s="403">
        <v>0</v>
      </c>
    </row>
    <row r="92" spans="1:10">
      <c r="A92" s="399" t="s">
        <v>493</v>
      </c>
      <c r="B92" s="404" t="s">
        <v>582</v>
      </c>
      <c r="C92" s="404" t="s">
        <v>474</v>
      </c>
      <c r="D92" s="401" t="s">
        <v>584</v>
      </c>
      <c r="E92" s="402">
        <v>33178</v>
      </c>
      <c r="F92" s="402">
        <v>206319</v>
      </c>
      <c r="G92" s="402">
        <v>33178</v>
      </c>
      <c r="H92" s="402">
        <v>206319</v>
      </c>
      <c r="I92" s="402">
        <v>0</v>
      </c>
      <c r="J92" s="403">
        <v>0</v>
      </c>
    </row>
    <row r="93" spans="1:10">
      <c r="A93" s="399" t="s">
        <v>493</v>
      </c>
      <c r="B93" s="404" t="s">
        <v>585</v>
      </c>
      <c r="C93" s="404" t="s">
        <v>956</v>
      </c>
      <c r="D93" s="401" t="s">
        <v>586</v>
      </c>
      <c r="E93" s="402">
        <v>1200</v>
      </c>
      <c r="F93" s="402">
        <v>12830</v>
      </c>
      <c r="G93" s="402">
        <v>1200</v>
      </c>
      <c r="H93" s="402">
        <v>12830</v>
      </c>
      <c r="I93" s="402">
        <v>0</v>
      </c>
      <c r="J93" s="403">
        <v>0</v>
      </c>
    </row>
    <row r="94" spans="1:10">
      <c r="A94" s="399" t="s">
        <v>493</v>
      </c>
      <c r="B94" s="404" t="s">
        <v>585</v>
      </c>
      <c r="C94" s="404" t="s">
        <v>474</v>
      </c>
      <c r="D94" s="401" t="s">
        <v>587</v>
      </c>
      <c r="E94" s="402">
        <v>1200</v>
      </c>
      <c r="F94" s="402">
        <v>12830</v>
      </c>
      <c r="G94" s="402">
        <v>1200</v>
      </c>
      <c r="H94" s="402">
        <v>12830</v>
      </c>
      <c r="I94" s="402">
        <v>0</v>
      </c>
      <c r="J94" s="403">
        <v>0</v>
      </c>
    </row>
    <row r="95" spans="1:10">
      <c r="A95" s="399" t="s">
        <v>493</v>
      </c>
      <c r="B95" s="404" t="s">
        <v>588</v>
      </c>
      <c r="C95" s="404" t="s">
        <v>956</v>
      </c>
      <c r="D95" s="401" t="s">
        <v>589</v>
      </c>
      <c r="E95" s="402">
        <v>365930</v>
      </c>
      <c r="F95" s="402">
        <v>423822</v>
      </c>
      <c r="G95" s="402">
        <v>365930</v>
      </c>
      <c r="H95" s="402">
        <v>423822</v>
      </c>
      <c r="I95" s="402">
        <v>0</v>
      </c>
      <c r="J95" s="403">
        <v>0</v>
      </c>
    </row>
    <row r="96" spans="1:10">
      <c r="A96" s="399" t="s">
        <v>493</v>
      </c>
      <c r="B96" s="404" t="s">
        <v>588</v>
      </c>
      <c r="C96" s="404" t="s">
        <v>474</v>
      </c>
      <c r="D96" s="401" t="s">
        <v>590</v>
      </c>
      <c r="E96" s="402">
        <v>365930</v>
      </c>
      <c r="F96" s="402">
        <v>423822</v>
      </c>
      <c r="G96" s="402">
        <v>365930</v>
      </c>
      <c r="H96" s="402">
        <v>423822</v>
      </c>
      <c r="I96" s="402">
        <v>0</v>
      </c>
      <c r="J96" s="403">
        <v>0</v>
      </c>
    </row>
    <row r="97" spans="1:10">
      <c r="A97" s="399" t="s">
        <v>498</v>
      </c>
      <c r="B97" s="404" t="s">
        <v>956</v>
      </c>
      <c r="C97" s="404" t="s">
        <v>956</v>
      </c>
      <c r="D97" s="401" t="s">
        <v>591</v>
      </c>
      <c r="E97" s="402">
        <v>1698485</v>
      </c>
      <c r="F97" s="402">
        <v>11567461</v>
      </c>
      <c r="G97" s="402">
        <v>1698485</v>
      </c>
      <c r="H97" s="402">
        <v>11567461</v>
      </c>
      <c r="I97" s="402">
        <v>0</v>
      </c>
      <c r="J97" s="403">
        <v>0</v>
      </c>
    </row>
    <row r="98" spans="1:10">
      <c r="A98" s="399" t="s">
        <v>498</v>
      </c>
      <c r="B98" s="404" t="s">
        <v>592</v>
      </c>
      <c r="C98" s="404" t="s">
        <v>956</v>
      </c>
      <c r="D98" s="401" t="s">
        <v>593</v>
      </c>
      <c r="E98" s="402">
        <v>1698485</v>
      </c>
      <c r="F98" s="402">
        <v>11540874</v>
      </c>
      <c r="G98" s="402">
        <v>1698485</v>
      </c>
      <c r="H98" s="402">
        <v>11540874</v>
      </c>
      <c r="I98" s="402">
        <v>0</v>
      </c>
      <c r="J98" s="403">
        <v>0</v>
      </c>
    </row>
    <row r="99" spans="1:10">
      <c r="A99" s="399" t="s">
        <v>498</v>
      </c>
      <c r="B99" s="404" t="s">
        <v>592</v>
      </c>
      <c r="C99" s="404" t="s">
        <v>472</v>
      </c>
      <c r="D99" s="401" t="s">
        <v>538</v>
      </c>
      <c r="E99" s="402">
        <v>1391058</v>
      </c>
      <c r="F99" s="402">
        <v>10157651</v>
      </c>
      <c r="G99" s="402">
        <v>1391058</v>
      </c>
      <c r="H99" s="402">
        <v>10157651</v>
      </c>
      <c r="I99" s="402">
        <v>0</v>
      </c>
      <c r="J99" s="403">
        <v>0</v>
      </c>
    </row>
    <row r="100" spans="1:10">
      <c r="A100" s="399" t="s">
        <v>498</v>
      </c>
      <c r="B100" s="404" t="s">
        <v>592</v>
      </c>
      <c r="C100" s="404" t="s">
        <v>474</v>
      </c>
      <c r="D100" s="401" t="s">
        <v>594</v>
      </c>
      <c r="E100" s="402">
        <v>3966</v>
      </c>
      <c r="F100" s="402">
        <v>290867</v>
      </c>
      <c r="G100" s="402">
        <v>3966</v>
      </c>
      <c r="H100" s="402">
        <v>290867</v>
      </c>
      <c r="I100" s="402">
        <v>0</v>
      </c>
      <c r="J100" s="403">
        <v>0</v>
      </c>
    </row>
    <row r="101" spans="1:10">
      <c r="A101" s="399" t="s">
        <v>498</v>
      </c>
      <c r="B101" s="404" t="s">
        <v>592</v>
      </c>
      <c r="C101" s="404" t="s">
        <v>495</v>
      </c>
      <c r="D101" s="401" t="s">
        <v>595</v>
      </c>
      <c r="E101" s="402">
        <v>303461</v>
      </c>
      <c r="F101" s="402">
        <v>1092356</v>
      </c>
      <c r="G101" s="402">
        <v>303461</v>
      </c>
      <c r="H101" s="402">
        <v>1092356</v>
      </c>
      <c r="I101" s="402">
        <v>0</v>
      </c>
      <c r="J101" s="403">
        <v>0</v>
      </c>
    </row>
    <row r="102" spans="1:10">
      <c r="A102" s="399" t="s">
        <v>498</v>
      </c>
      <c r="B102" s="404" t="s">
        <v>596</v>
      </c>
      <c r="C102" s="404" t="s">
        <v>956</v>
      </c>
      <c r="D102" s="401" t="s">
        <v>597</v>
      </c>
      <c r="E102" s="402">
        <v>0</v>
      </c>
      <c r="F102" s="402">
        <v>26587</v>
      </c>
      <c r="G102" s="402">
        <v>0</v>
      </c>
      <c r="H102" s="402">
        <v>26587</v>
      </c>
      <c r="I102" s="402">
        <v>0</v>
      </c>
      <c r="J102" s="403">
        <v>0</v>
      </c>
    </row>
    <row r="103" spans="1:10">
      <c r="A103" s="399" t="s">
        <v>498</v>
      </c>
      <c r="B103" s="404" t="s">
        <v>596</v>
      </c>
      <c r="C103" s="404" t="s">
        <v>474</v>
      </c>
      <c r="D103" s="401" t="s">
        <v>598</v>
      </c>
      <c r="E103" s="402">
        <v>0</v>
      </c>
      <c r="F103" s="402">
        <v>26587</v>
      </c>
      <c r="G103" s="402">
        <v>0</v>
      </c>
      <c r="H103" s="402">
        <v>26587</v>
      </c>
      <c r="I103" s="402">
        <v>0</v>
      </c>
      <c r="J103" s="403">
        <v>0</v>
      </c>
    </row>
    <row r="104" spans="1:10">
      <c r="A104" s="399" t="s">
        <v>504</v>
      </c>
      <c r="B104" s="404" t="s">
        <v>956</v>
      </c>
      <c r="C104" s="404" t="s">
        <v>956</v>
      </c>
      <c r="D104" s="401" t="s">
        <v>599</v>
      </c>
      <c r="E104" s="402">
        <v>226321</v>
      </c>
      <c r="F104" s="402">
        <v>2382068</v>
      </c>
      <c r="G104" s="402">
        <v>226321</v>
      </c>
      <c r="H104" s="402">
        <v>2382068</v>
      </c>
      <c r="I104" s="402">
        <v>0</v>
      </c>
      <c r="J104" s="403">
        <v>0</v>
      </c>
    </row>
    <row r="105" spans="1:10">
      <c r="A105" s="399" t="s">
        <v>504</v>
      </c>
      <c r="B105" s="404" t="s">
        <v>600</v>
      </c>
      <c r="C105" s="404" t="s">
        <v>956</v>
      </c>
      <c r="D105" s="401" t="s">
        <v>601</v>
      </c>
      <c r="E105" s="402">
        <v>226321</v>
      </c>
      <c r="F105" s="402">
        <v>2382068</v>
      </c>
      <c r="G105" s="402">
        <v>226321</v>
      </c>
      <c r="H105" s="402">
        <v>2382068</v>
      </c>
      <c r="I105" s="402">
        <v>0</v>
      </c>
      <c r="J105" s="403">
        <v>0</v>
      </c>
    </row>
    <row r="106" spans="1:10">
      <c r="A106" s="399" t="s">
        <v>504</v>
      </c>
      <c r="B106" s="404" t="s">
        <v>600</v>
      </c>
      <c r="C106" s="404" t="s">
        <v>472</v>
      </c>
      <c r="D106" s="401" t="s">
        <v>602</v>
      </c>
      <c r="E106" s="402">
        <v>226321</v>
      </c>
      <c r="F106" s="402">
        <v>2382068</v>
      </c>
      <c r="G106" s="402">
        <v>226321</v>
      </c>
      <c r="H106" s="402">
        <v>2382068</v>
      </c>
      <c r="I106" s="402">
        <v>0</v>
      </c>
      <c r="J106" s="403">
        <v>0</v>
      </c>
    </row>
    <row r="107" spans="1:10">
      <c r="A107" s="399" t="s">
        <v>506</v>
      </c>
      <c r="B107" s="404" t="s">
        <v>956</v>
      </c>
      <c r="C107" s="404" t="s">
        <v>956</v>
      </c>
      <c r="D107" s="401" t="s">
        <v>603</v>
      </c>
      <c r="E107" s="402">
        <v>-35800</v>
      </c>
      <c r="F107" s="402">
        <v>370174</v>
      </c>
      <c r="G107" s="402">
        <v>-35800</v>
      </c>
      <c r="H107" s="402">
        <v>370174</v>
      </c>
      <c r="I107" s="402">
        <v>0</v>
      </c>
      <c r="J107" s="403">
        <v>0</v>
      </c>
    </row>
    <row r="108" spans="1:10">
      <c r="A108" s="399" t="s">
        <v>506</v>
      </c>
      <c r="B108" s="404" t="s">
        <v>604</v>
      </c>
      <c r="C108" s="404" t="s">
        <v>956</v>
      </c>
      <c r="D108" s="401" t="s">
        <v>605</v>
      </c>
      <c r="E108" s="402">
        <v>-35800</v>
      </c>
      <c r="F108" s="402">
        <v>370174</v>
      </c>
      <c r="G108" s="402">
        <v>-35800</v>
      </c>
      <c r="H108" s="402">
        <v>370174</v>
      </c>
      <c r="I108" s="402">
        <v>0</v>
      </c>
      <c r="J108" s="403">
        <v>0</v>
      </c>
    </row>
    <row r="109" spans="1:10">
      <c r="A109" s="399" t="s">
        <v>506</v>
      </c>
      <c r="B109" s="404" t="s">
        <v>604</v>
      </c>
      <c r="C109" s="404" t="s">
        <v>474</v>
      </c>
      <c r="D109" s="401" t="s">
        <v>606</v>
      </c>
      <c r="E109" s="402">
        <v>-35800</v>
      </c>
      <c r="F109" s="402">
        <v>370174</v>
      </c>
      <c r="G109" s="402">
        <v>-35800</v>
      </c>
      <c r="H109" s="402">
        <v>370174</v>
      </c>
      <c r="I109" s="402">
        <v>0</v>
      </c>
      <c r="J109" s="403">
        <v>0</v>
      </c>
    </row>
    <row r="110" spans="1:10">
      <c r="A110" s="399" t="s">
        <v>956</v>
      </c>
      <c r="B110" s="404" t="s">
        <v>956</v>
      </c>
      <c r="C110" s="404" t="s">
        <v>956</v>
      </c>
      <c r="D110" s="401" t="s">
        <v>533</v>
      </c>
      <c r="E110" s="402">
        <v>9036812</v>
      </c>
      <c r="F110" s="402">
        <v>39181040</v>
      </c>
      <c r="G110" s="402">
        <v>532821</v>
      </c>
      <c r="H110" s="402">
        <v>1547652</v>
      </c>
      <c r="I110" s="402">
        <v>8503991</v>
      </c>
      <c r="J110" s="403">
        <v>37633388</v>
      </c>
    </row>
    <row r="111" spans="1:10">
      <c r="A111" s="399" t="s">
        <v>472</v>
      </c>
      <c r="B111" s="404" t="s">
        <v>956</v>
      </c>
      <c r="C111" s="404" t="s">
        <v>956</v>
      </c>
      <c r="D111" s="401" t="s">
        <v>535</v>
      </c>
      <c r="E111" s="402">
        <v>6108503</v>
      </c>
      <c r="F111" s="402">
        <v>11631633</v>
      </c>
      <c r="G111" s="402">
        <v>0</v>
      </c>
      <c r="H111" s="402">
        <v>254655</v>
      </c>
      <c r="I111" s="402">
        <v>6108503</v>
      </c>
      <c r="J111" s="403">
        <v>11376978</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6108503</v>
      </c>
      <c r="F116" s="402">
        <v>11459673</v>
      </c>
      <c r="G116" s="402">
        <v>0</v>
      </c>
      <c r="H116" s="402">
        <v>82695</v>
      </c>
      <c r="I116" s="402">
        <v>6108503</v>
      </c>
      <c r="J116" s="403">
        <v>11376978</v>
      </c>
    </row>
    <row r="117" spans="1:10">
      <c r="A117" s="399" t="s">
        <v>472</v>
      </c>
      <c r="B117" s="404" t="s">
        <v>545</v>
      </c>
      <c r="C117" s="404" t="s">
        <v>607</v>
      </c>
      <c r="D117" s="401" t="s">
        <v>608</v>
      </c>
      <c r="E117" s="402">
        <v>6108503</v>
      </c>
      <c r="F117" s="402">
        <v>11459673</v>
      </c>
      <c r="G117" s="402">
        <v>0</v>
      </c>
      <c r="H117" s="402">
        <v>82695</v>
      </c>
      <c r="I117" s="402">
        <v>6108503</v>
      </c>
      <c r="J117" s="403">
        <v>11376978</v>
      </c>
    </row>
    <row r="118" spans="1:10">
      <c r="A118" s="399" t="s">
        <v>474</v>
      </c>
      <c r="B118" s="404" t="s">
        <v>956</v>
      </c>
      <c r="C118" s="404" t="s">
        <v>956</v>
      </c>
      <c r="D118" s="401" t="s">
        <v>555</v>
      </c>
      <c r="E118" s="402">
        <v>98700</v>
      </c>
      <c r="F118" s="402">
        <v>706678</v>
      </c>
      <c r="G118" s="402">
        <v>98700</v>
      </c>
      <c r="H118" s="402">
        <v>98700</v>
      </c>
      <c r="I118" s="402">
        <v>0</v>
      </c>
      <c r="J118" s="403">
        <v>607978</v>
      </c>
    </row>
    <row r="119" spans="1:10">
      <c r="A119" s="399" t="s">
        <v>474</v>
      </c>
      <c r="B119" s="404" t="s">
        <v>556</v>
      </c>
      <c r="C119" s="404" t="s">
        <v>956</v>
      </c>
      <c r="D119" s="401" t="s">
        <v>557</v>
      </c>
      <c r="E119" s="402">
        <v>98700</v>
      </c>
      <c r="F119" s="402">
        <v>98700</v>
      </c>
      <c r="G119" s="402">
        <v>98700</v>
      </c>
      <c r="H119" s="402">
        <v>98700</v>
      </c>
      <c r="I119" s="402">
        <v>0</v>
      </c>
      <c r="J119" s="403">
        <v>0</v>
      </c>
    </row>
    <row r="120" spans="1:10">
      <c r="A120" s="399" t="s">
        <v>474</v>
      </c>
      <c r="B120" s="404" t="s">
        <v>556</v>
      </c>
      <c r="C120" s="404" t="s">
        <v>607</v>
      </c>
      <c r="D120" s="401" t="s">
        <v>608</v>
      </c>
      <c r="E120" s="402">
        <v>98700</v>
      </c>
      <c r="F120" s="402">
        <v>98700</v>
      </c>
      <c r="G120" s="402">
        <v>98700</v>
      </c>
      <c r="H120" s="402">
        <v>98700</v>
      </c>
      <c r="I120" s="402">
        <v>0</v>
      </c>
      <c r="J120" s="403">
        <v>0</v>
      </c>
    </row>
    <row r="121" spans="1:10">
      <c r="A121" s="399" t="s">
        <v>474</v>
      </c>
      <c r="B121" s="404" t="s">
        <v>560</v>
      </c>
      <c r="C121" s="404" t="s">
        <v>956</v>
      </c>
      <c r="D121" s="401" t="s">
        <v>561</v>
      </c>
      <c r="E121" s="402">
        <v>0</v>
      </c>
      <c r="F121" s="402">
        <v>607978</v>
      </c>
      <c r="G121" s="402">
        <v>0</v>
      </c>
      <c r="H121" s="402">
        <v>0</v>
      </c>
      <c r="I121" s="402">
        <v>0</v>
      </c>
      <c r="J121" s="403">
        <v>607978</v>
      </c>
    </row>
    <row r="122" spans="1:10">
      <c r="A122" s="399" t="s">
        <v>474</v>
      </c>
      <c r="B122" s="404" t="s">
        <v>560</v>
      </c>
      <c r="C122" s="404" t="s">
        <v>607</v>
      </c>
      <c r="D122" s="401" t="s">
        <v>608</v>
      </c>
      <c r="E122" s="402">
        <v>0</v>
      </c>
      <c r="F122" s="402">
        <v>607978</v>
      </c>
      <c r="G122" s="402">
        <v>0</v>
      </c>
      <c r="H122" s="402">
        <v>0</v>
      </c>
      <c r="I122" s="402">
        <v>0</v>
      </c>
      <c r="J122" s="403">
        <v>607978</v>
      </c>
    </row>
    <row r="123" spans="1:10">
      <c r="A123" s="399" t="s">
        <v>495</v>
      </c>
      <c r="B123" s="404" t="s">
        <v>956</v>
      </c>
      <c r="C123" s="404" t="s">
        <v>956</v>
      </c>
      <c r="D123" s="401" t="s">
        <v>564</v>
      </c>
      <c r="E123" s="402">
        <v>2829609</v>
      </c>
      <c r="F123" s="402">
        <v>26842729</v>
      </c>
      <c r="G123" s="402">
        <v>434121</v>
      </c>
      <c r="H123" s="402">
        <v>1194297</v>
      </c>
      <c r="I123" s="402">
        <v>2395488</v>
      </c>
      <c r="J123" s="403">
        <v>25648432</v>
      </c>
    </row>
    <row r="124" spans="1:10">
      <c r="A124" s="399" t="s">
        <v>495</v>
      </c>
      <c r="B124" s="404" t="s">
        <v>572</v>
      </c>
      <c r="C124" s="404" t="s">
        <v>956</v>
      </c>
      <c r="D124" s="401" t="s">
        <v>573</v>
      </c>
      <c r="E124" s="402">
        <v>0</v>
      </c>
      <c r="F124" s="402">
        <v>715735</v>
      </c>
      <c r="G124" s="402">
        <v>0</v>
      </c>
      <c r="H124" s="402">
        <v>260465</v>
      </c>
      <c r="I124" s="402">
        <v>0</v>
      </c>
      <c r="J124" s="403">
        <v>455270</v>
      </c>
    </row>
    <row r="125" spans="1:10">
      <c r="A125" s="399" t="s">
        <v>495</v>
      </c>
      <c r="B125" s="404" t="s">
        <v>572</v>
      </c>
      <c r="C125" s="404" t="s">
        <v>495</v>
      </c>
      <c r="D125" s="401" t="s">
        <v>609</v>
      </c>
      <c r="E125" s="402">
        <v>0</v>
      </c>
      <c r="F125" s="402">
        <v>715735</v>
      </c>
      <c r="G125" s="402">
        <v>0</v>
      </c>
      <c r="H125" s="402">
        <v>260465</v>
      </c>
      <c r="I125" s="402">
        <v>0</v>
      </c>
      <c r="J125" s="403">
        <v>455270</v>
      </c>
    </row>
    <row r="126" spans="1:10">
      <c r="A126" s="399" t="s">
        <v>495</v>
      </c>
      <c r="B126" s="404" t="s">
        <v>575</v>
      </c>
      <c r="C126" s="404" t="s">
        <v>956</v>
      </c>
      <c r="D126" s="401" t="s">
        <v>576</v>
      </c>
      <c r="E126" s="402">
        <v>2829609</v>
      </c>
      <c r="F126" s="402">
        <v>26126994</v>
      </c>
      <c r="G126" s="402">
        <v>434121</v>
      </c>
      <c r="H126" s="402">
        <v>933832</v>
      </c>
      <c r="I126" s="402">
        <v>2395488</v>
      </c>
      <c r="J126" s="403">
        <v>25193162</v>
      </c>
    </row>
    <row r="127" spans="1:10">
      <c r="A127" s="399" t="s">
        <v>495</v>
      </c>
      <c r="B127" s="404" t="s">
        <v>575</v>
      </c>
      <c r="C127" s="404" t="s">
        <v>508</v>
      </c>
      <c r="D127" s="401" t="s">
        <v>610</v>
      </c>
      <c r="E127" s="402">
        <v>2793809</v>
      </c>
      <c r="F127" s="402">
        <v>22810330</v>
      </c>
      <c r="G127" s="402">
        <v>398321</v>
      </c>
      <c r="H127" s="402">
        <v>583326</v>
      </c>
      <c r="I127" s="402">
        <v>2395488</v>
      </c>
      <c r="J127" s="403">
        <v>22227004</v>
      </c>
    </row>
    <row r="128" spans="1:10">
      <c r="A128" s="399" t="s">
        <v>495</v>
      </c>
      <c r="B128" s="404" t="s">
        <v>575</v>
      </c>
      <c r="C128" s="404" t="s">
        <v>516</v>
      </c>
      <c r="D128" s="401" t="s">
        <v>612</v>
      </c>
      <c r="E128" s="402">
        <v>35800</v>
      </c>
      <c r="F128" s="402">
        <v>262093</v>
      </c>
      <c r="G128" s="402">
        <v>35800</v>
      </c>
      <c r="H128" s="402">
        <v>130300</v>
      </c>
      <c r="I128" s="402">
        <v>0</v>
      </c>
      <c r="J128" s="403">
        <v>131793</v>
      </c>
    </row>
    <row r="129" spans="1:10">
      <c r="A129" s="399" t="s">
        <v>495</v>
      </c>
      <c r="B129" s="404" t="s">
        <v>575</v>
      </c>
      <c r="C129" s="404" t="s">
        <v>607</v>
      </c>
      <c r="D129" s="401" t="s">
        <v>608</v>
      </c>
      <c r="E129" s="402">
        <v>0</v>
      </c>
      <c r="F129" s="402">
        <v>3054571</v>
      </c>
      <c r="G129" s="402">
        <v>0</v>
      </c>
      <c r="H129" s="402">
        <v>220206</v>
      </c>
      <c r="I129" s="402">
        <v>0</v>
      </c>
      <c r="J129" s="403">
        <v>2834365</v>
      </c>
    </row>
    <row r="130" spans="1:10">
      <c r="A130" s="399" t="s">
        <v>956</v>
      </c>
      <c r="B130" s="404" t="s">
        <v>956</v>
      </c>
      <c r="C130" s="404" t="s">
        <v>956</v>
      </c>
      <c r="D130" s="401" t="s">
        <v>622</v>
      </c>
      <c r="E130" s="402">
        <v>200773</v>
      </c>
      <c r="F130" s="402">
        <v>2046783</v>
      </c>
      <c r="G130" s="402">
        <v>200773</v>
      </c>
      <c r="H130" s="402">
        <v>2046783</v>
      </c>
      <c r="I130" s="402">
        <v>0</v>
      </c>
      <c r="J130" s="403">
        <v>0</v>
      </c>
    </row>
    <row r="131" spans="1:10">
      <c r="A131" s="399" t="s">
        <v>956</v>
      </c>
      <c r="B131" s="404" t="s">
        <v>956</v>
      </c>
      <c r="C131" s="404" t="s">
        <v>956</v>
      </c>
      <c r="D131" s="401" t="s">
        <v>623</v>
      </c>
      <c r="E131" s="402">
        <v>199880</v>
      </c>
      <c r="F131" s="402">
        <v>2021304</v>
      </c>
      <c r="G131" s="402">
        <v>199880</v>
      </c>
      <c r="H131" s="402">
        <v>2021304</v>
      </c>
      <c r="I131" s="402">
        <v>0</v>
      </c>
      <c r="J131" s="403">
        <v>0</v>
      </c>
    </row>
    <row r="132" spans="1:10">
      <c r="A132" s="399" t="s">
        <v>956</v>
      </c>
      <c r="B132" s="404" t="s">
        <v>956</v>
      </c>
      <c r="C132" s="404" t="s">
        <v>956</v>
      </c>
      <c r="D132" s="401" t="s">
        <v>624</v>
      </c>
      <c r="E132" s="402">
        <v>893</v>
      </c>
      <c r="F132" s="402">
        <v>25479</v>
      </c>
      <c r="G132" s="402">
        <v>893</v>
      </c>
      <c r="H132" s="402">
        <v>25479</v>
      </c>
      <c r="I132" s="402">
        <v>0</v>
      </c>
      <c r="J132" s="403">
        <v>0</v>
      </c>
    </row>
    <row r="133" spans="1:10">
      <c r="A133" s="399" t="s">
        <v>956</v>
      </c>
      <c r="B133" s="404" t="s">
        <v>956</v>
      </c>
      <c r="C133" s="404" t="s">
        <v>956</v>
      </c>
      <c r="D133" s="401" t="s">
        <v>615</v>
      </c>
      <c r="E133" s="402">
        <v>21428616</v>
      </c>
      <c r="F133" s="402">
        <v>112387041</v>
      </c>
      <c r="G133" s="402" t="s">
        <v>956</v>
      </c>
      <c r="H133" s="402" t="s">
        <v>956</v>
      </c>
      <c r="I133" s="402" t="s">
        <v>956</v>
      </c>
      <c r="J133" s="403" t="s">
        <v>956</v>
      </c>
    </row>
    <row r="134" spans="1:10">
      <c r="A134" s="399" t="s">
        <v>956</v>
      </c>
      <c r="B134" s="404" t="s">
        <v>956</v>
      </c>
      <c r="C134" s="404" t="s">
        <v>956</v>
      </c>
      <c r="D134" s="401" t="s">
        <v>956</v>
      </c>
      <c r="E134" s="402" t="s">
        <v>956</v>
      </c>
      <c r="F134" s="402" t="s">
        <v>956</v>
      </c>
      <c r="G134" s="402" t="s">
        <v>956</v>
      </c>
      <c r="H134" s="402" t="s">
        <v>956</v>
      </c>
      <c r="I134" s="402" t="s">
        <v>956</v>
      </c>
      <c r="J134" s="403" t="s">
        <v>956</v>
      </c>
    </row>
    <row r="135" spans="1:10">
      <c r="A135" s="399" t="s">
        <v>956</v>
      </c>
      <c r="B135" s="404" t="s">
        <v>956</v>
      </c>
      <c r="C135" s="404" t="s">
        <v>956</v>
      </c>
      <c r="D135" s="401" t="s">
        <v>616</v>
      </c>
      <c r="E135" s="402">
        <v>118322073</v>
      </c>
      <c r="F135" s="402" t="s">
        <v>956</v>
      </c>
      <c r="G135" s="402" t="s">
        <v>956</v>
      </c>
      <c r="H135" s="402" t="s">
        <v>956</v>
      </c>
      <c r="I135" s="402" t="s">
        <v>956</v>
      </c>
      <c r="J135" s="403" t="s">
        <v>956</v>
      </c>
    </row>
    <row r="136" spans="1:10">
      <c r="A136" s="399" t="s">
        <v>956</v>
      </c>
      <c r="B136" s="404" t="s">
        <v>956</v>
      </c>
      <c r="C136" s="404" t="s">
        <v>956</v>
      </c>
      <c r="D136" s="401" t="s">
        <v>617</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618</v>
      </c>
      <c r="E137" s="402">
        <v>53091</v>
      </c>
      <c r="F137" s="402" t="s">
        <v>956</v>
      </c>
      <c r="G137" s="402" t="s">
        <v>956</v>
      </c>
      <c r="H137" s="402" t="s">
        <v>956</v>
      </c>
      <c r="I137" s="402" t="s">
        <v>956</v>
      </c>
      <c r="J137" s="403" t="s">
        <v>956</v>
      </c>
    </row>
    <row r="138" spans="1:10">
      <c r="A138" s="399" t="s">
        <v>956</v>
      </c>
      <c r="B138" s="404" t="s">
        <v>956</v>
      </c>
      <c r="C138" s="404" t="s">
        <v>956</v>
      </c>
      <c r="D138" s="401" t="s">
        <v>619</v>
      </c>
      <c r="E138" s="402">
        <v>120191016</v>
      </c>
      <c r="F138" s="402" t="s">
        <v>956</v>
      </c>
      <c r="G138" s="402" t="s">
        <v>956</v>
      </c>
      <c r="H138" s="402" t="s">
        <v>956</v>
      </c>
      <c r="I138" s="402" t="s">
        <v>956</v>
      </c>
      <c r="J138" s="403" t="s">
        <v>956</v>
      </c>
    </row>
    <row r="139" spans="1:10">
      <c r="A139" s="937" t="s">
        <v>1253</v>
      </c>
      <c r="B139" s="937" t="s">
        <v>956</v>
      </c>
      <c r="C139" s="937" t="s">
        <v>956</v>
      </c>
      <c r="D139" s="937" t="s">
        <v>956</v>
      </c>
      <c r="E139" s="937" t="s">
        <v>956</v>
      </c>
      <c r="F139" s="937" t="s">
        <v>956</v>
      </c>
      <c r="G139" s="937" t="s">
        <v>956</v>
      </c>
      <c r="H139" s="937" t="s">
        <v>956</v>
      </c>
      <c r="I139" s="937" t="s">
        <v>956</v>
      </c>
      <c r="J139" s="937" t="s">
        <v>956</v>
      </c>
    </row>
  </sheetData>
  <mergeCells count="5">
    <mergeCell ref="A1:D1"/>
    <mergeCell ref="E1:F1"/>
    <mergeCell ref="G1:H1"/>
    <mergeCell ref="I1:J1"/>
    <mergeCell ref="A139:J139"/>
  </mergeCells>
  <phoneticPr fontId="5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6BA6-BBAD-4DA3-B40F-4DD5D717C96F}">
  <dimension ref="A1:J140"/>
  <sheetViews>
    <sheetView topLeftCell="A127"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22659794</v>
      </c>
      <c r="F3" s="402">
        <v>157628781</v>
      </c>
      <c r="G3" s="402">
        <v>18015790</v>
      </c>
      <c r="H3" s="402">
        <v>139412845</v>
      </c>
      <c r="I3" s="402">
        <v>4644004</v>
      </c>
      <c r="J3" s="403">
        <v>18215936</v>
      </c>
    </row>
    <row r="4" spans="1:10">
      <c r="A4" s="399" t="s">
        <v>956</v>
      </c>
      <c r="B4" s="404" t="s">
        <v>956</v>
      </c>
      <c r="C4" s="404" t="s">
        <v>956</v>
      </c>
      <c r="D4" s="401" t="s">
        <v>471</v>
      </c>
      <c r="E4" s="402">
        <v>22659794</v>
      </c>
      <c r="F4" s="402">
        <v>157628781</v>
      </c>
      <c r="G4" s="402">
        <v>18015790</v>
      </c>
      <c r="H4" s="402">
        <v>139412845</v>
      </c>
      <c r="I4" s="402">
        <v>4644004</v>
      </c>
      <c r="J4" s="403">
        <v>18215936</v>
      </c>
    </row>
    <row r="5" spans="1:10">
      <c r="A5" s="399" t="s">
        <v>472</v>
      </c>
      <c r="B5" s="404" t="s">
        <v>956</v>
      </c>
      <c r="C5" s="404" t="s">
        <v>956</v>
      </c>
      <c r="D5" s="401" t="s">
        <v>473</v>
      </c>
      <c r="E5" s="402">
        <v>14754017</v>
      </c>
      <c r="F5" s="402">
        <v>106922238</v>
      </c>
      <c r="G5" s="402">
        <v>14754017</v>
      </c>
      <c r="H5" s="402">
        <v>106922238</v>
      </c>
      <c r="I5" s="402">
        <v>0</v>
      </c>
      <c r="J5" s="403">
        <v>0</v>
      </c>
    </row>
    <row r="6" spans="1:10">
      <c r="A6" s="399" t="s">
        <v>472</v>
      </c>
      <c r="B6" s="404" t="s">
        <v>474</v>
      </c>
      <c r="C6" s="404" t="s">
        <v>956</v>
      </c>
      <c r="D6" s="401" t="s">
        <v>475</v>
      </c>
      <c r="E6" s="402">
        <v>20589</v>
      </c>
      <c r="F6" s="402">
        <v>1059654</v>
      </c>
      <c r="G6" s="402">
        <v>20589</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20589</v>
      </c>
      <c r="F8" s="402">
        <v>58707</v>
      </c>
      <c r="G8" s="402">
        <v>20589</v>
      </c>
      <c r="H8" s="402">
        <v>58707</v>
      </c>
      <c r="I8" s="402">
        <v>0</v>
      </c>
      <c r="J8" s="403">
        <v>0</v>
      </c>
    </row>
    <row r="9" spans="1:10">
      <c r="A9" s="399" t="s">
        <v>472</v>
      </c>
      <c r="B9" s="404" t="s">
        <v>478</v>
      </c>
      <c r="C9" s="404" t="s">
        <v>956</v>
      </c>
      <c r="D9" s="401" t="s">
        <v>479</v>
      </c>
      <c r="E9" s="402">
        <v>13018</v>
      </c>
      <c r="F9" s="402">
        <v>152749</v>
      </c>
      <c r="G9" s="402">
        <v>13018</v>
      </c>
      <c r="H9" s="402">
        <v>152749</v>
      </c>
      <c r="I9" s="402">
        <v>0</v>
      </c>
      <c r="J9" s="403">
        <v>0</v>
      </c>
    </row>
    <row r="10" spans="1:10">
      <c r="A10" s="399" t="s">
        <v>472</v>
      </c>
      <c r="B10" s="404" t="s">
        <v>478</v>
      </c>
      <c r="C10" s="404" t="s">
        <v>472</v>
      </c>
      <c r="D10" s="401" t="s">
        <v>480</v>
      </c>
      <c r="E10" s="402">
        <v>13018</v>
      </c>
      <c r="F10" s="402">
        <v>152749</v>
      </c>
      <c r="G10" s="402">
        <v>13018</v>
      </c>
      <c r="H10" s="402">
        <v>152749</v>
      </c>
      <c r="I10" s="402">
        <v>0</v>
      </c>
      <c r="J10" s="403">
        <v>0</v>
      </c>
    </row>
    <row r="11" spans="1:10">
      <c r="A11" s="399" t="s">
        <v>472</v>
      </c>
      <c r="B11" s="404" t="s">
        <v>481</v>
      </c>
      <c r="C11" s="404" t="s">
        <v>956</v>
      </c>
      <c r="D11" s="401" t="s">
        <v>482</v>
      </c>
      <c r="E11" s="402">
        <v>1848836</v>
      </c>
      <c r="F11" s="402">
        <v>4420178</v>
      </c>
      <c r="G11" s="402">
        <v>1848836</v>
      </c>
      <c r="H11" s="402">
        <v>4420178</v>
      </c>
      <c r="I11" s="402">
        <v>0</v>
      </c>
      <c r="J11" s="403">
        <v>0</v>
      </c>
    </row>
    <row r="12" spans="1:10">
      <c r="A12" s="399" t="s">
        <v>472</v>
      </c>
      <c r="B12" s="404" t="s">
        <v>481</v>
      </c>
      <c r="C12" s="404" t="s">
        <v>472</v>
      </c>
      <c r="D12" s="401" t="s">
        <v>483</v>
      </c>
      <c r="E12" s="402">
        <v>1848836</v>
      </c>
      <c r="F12" s="402">
        <v>4420178</v>
      </c>
      <c r="G12" s="402">
        <v>1848836</v>
      </c>
      <c r="H12" s="402">
        <v>4420178</v>
      </c>
      <c r="I12" s="402">
        <v>0</v>
      </c>
      <c r="J12" s="403">
        <v>0</v>
      </c>
    </row>
    <row r="13" spans="1:10">
      <c r="A13" s="399" t="s">
        <v>472</v>
      </c>
      <c r="B13" s="404" t="s">
        <v>484</v>
      </c>
      <c r="C13" s="404" t="s">
        <v>956</v>
      </c>
      <c r="D13" s="401" t="s">
        <v>485</v>
      </c>
      <c r="E13" s="402">
        <v>8006</v>
      </c>
      <c r="F13" s="402">
        <v>333951</v>
      </c>
      <c r="G13" s="402">
        <v>8006</v>
      </c>
      <c r="H13" s="402">
        <v>333951</v>
      </c>
      <c r="I13" s="402">
        <v>0</v>
      </c>
      <c r="J13" s="403">
        <v>0</v>
      </c>
    </row>
    <row r="14" spans="1:10">
      <c r="A14" s="399" t="s">
        <v>472</v>
      </c>
      <c r="B14" s="404" t="s">
        <v>484</v>
      </c>
      <c r="C14" s="404" t="s">
        <v>472</v>
      </c>
      <c r="D14" s="401" t="s">
        <v>486</v>
      </c>
      <c r="E14" s="402">
        <v>8006</v>
      </c>
      <c r="F14" s="402">
        <v>333951</v>
      </c>
      <c r="G14" s="402">
        <v>8006</v>
      </c>
      <c r="H14" s="402">
        <v>333951</v>
      </c>
      <c r="I14" s="402">
        <v>0</v>
      </c>
      <c r="J14" s="403">
        <v>0</v>
      </c>
    </row>
    <row r="15" spans="1:10">
      <c r="A15" s="399" t="s">
        <v>472</v>
      </c>
      <c r="B15" s="404" t="s">
        <v>487</v>
      </c>
      <c r="C15" s="404" t="s">
        <v>956</v>
      </c>
      <c r="D15" s="401" t="s">
        <v>488</v>
      </c>
      <c r="E15" s="402">
        <v>13638</v>
      </c>
      <c r="F15" s="402">
        <v>78614</v>
      </c>
      <c r="G15" s="402">
        <v>13638</v>
      </c>
      <c r="H15" s="402">
        <v>78614</v>
      </c>
      <c r="I15" s="402">
        <v>0</v>
      </c>
      <c r="J15" s="403">
        <v>0</v>
      </c>
    </row>
    <row r="16" spans="1:10">
      <c r="A16" s="399" t="s">
        <v>472</v>
      </c>
      <c r="B16" s="404" t="s">
        <v>487</v>
      </c>
      <c r="C16" s="404" t="s">
        <v>472</v>
      </c>
      <c r="D16" s="401" t="s">
        <v>489</v>
      </c>
      <c r="E16" s="402">
        <v>13638</v>
      </c>
      <c r="F16" s="402">
        <v>78614</v>
      </c>
      <c r="G16" s="402">
        <v>13638</v>
      </c>
      <c r="H16" s="402">
        <v>78614</v>
      </c>
      <c r="I16" s="402">
        <v>0</v>
      </c>
      <c r="J16" s="403">
        <v>0</v>
      </c>
    </row>
    <row r="17" spans="1:10">
      <c r="A17" s="399" t="s">
        <v>472</v>
      </c>
      <c r="B17" s="404" t="s">
        <v>490</v>
      </c>
      <c r="C17" s="404" t="s">
        <v>956</v>
      </c>
      <c r="D17" s="401" t="s">
        <v>491</v>
      </c>
      <c r="E17" s="402">
        <v>12849930</v>
      </c>
      <c r="F17" s="402">
        <v>100877092</v>
      </c>
      <c r="G17" s="402">
        <v>12849930</v>
      </c>
      <c r="H17" s="402">
        <v>100877092</v>
      </c>
      <c r="I17" s="402">
        <v>0</v>
      </c>
      <c r="J17" s="403">
        <v>0</v>
      </c>
    </row>
    <row r="18" spans="1:10">
      <c r="A18" s="399" t="s">
        <v>472</v>
      </c>
      <c r="B18" s="404" t="s">
        <v>490</v>
      </c>
      <c r="C18" s="404" t="s">
        <v>472</v>
      </c>
      <c r="D18" s="401" t="s">
        <v>492</v>
      </c>
      <c r="E18" s="402">
        <v>12849930</v>
      </c>
      <c r="F18" s="402">
        <v>97261080</v>
      </c>
      <c r="G18" s="402">
        <v>12849930</v>
      </c>
      <c r="H18" s="402">
        <v>97261080</v>
      </c>
      <c r="I18" s="402">
        <v>0</v>
      </c>
      <c r="J18" s="403">
        <v>0</v>
      </c>
    </row>
    <row r="19" spans="1:10">
      <c r="A19" s="399" t="s">
        <v>472</v>
      </c>
      <c r="B19" s="404" t="s">
        <v>490</v>
      </c>
      <c r="C19" s="404" t="s">
        <v>474</v>
      </c>
      <c r="D19" s="401" t="s">
        <v>1072</v>
      </c>
      <c r="E19" s="402">
        <v>0</v>
      </c>
      <c r="F19" s="402">
        <v>3616012</v>
      </c>
      <c r="G19" s="402">
        <v>0</v>
      </c>
      <c r="H19" s="402">
        <v>3616012</v>
      </c>
      <c r="I19" s="402">
        <v>0</v>
      </c>
      <c r="J19" s="403">
        <v>0</v>
      </c>
    </row>
    <row r="20" spans="1:10">
      <c r="A20" s="399" t="s">
        <v>493</v>
      </c>
      <c r="B20" s="404" t="s">
        <v>956</v>
      </c>
      <c r="C20" s="404" t="s">
        <v>956</v>
      </c>
      <c r="D20" s="401" t="s">
        <v>494</v>
      </c>
      <c r="E20" s="402">
        <v>5432</v>
      </c>
      <c r="F20" s="402">
        <v>431234</v>
      </c>
      <c r="G20" s="402">
        <v>5432</v>
      </c>
      <c r="H20" s="402">
        <v>431234</v>
      </c>
      <c r="I20" s="402">
        <v>0</v>
      </c>
      <c r="J20" s="403">
        <v>0</v>
      </c>
    </row>
    <row r="21" spans="1:10">
      <c r="A21" s="399" t="s">
        <v>493</v>
      </c>
      <c r="B21" s="404" t="s">
        <v>495</v>
      </c>
      <c r="C21" s="404" t="s">
        <v>956</v>
      </c>
      <c r="D21" s="401" t="s">
        <v>496</v>
      </c>
      <c r="E21" s="402">
        <v>5432</v>
      </c>
      <c r="F21" s="402">
        <v>431234</v>
      </c>
      <c r="G21" s="402">
        <v>5432</v>
      </c>
      <c r="H21" s="402">
        <v>431234</v>
      </c>
      <c r="I21" s="402">
        <v>0</v>
      </c>
      <c r="J21" s="403">
        <v>0</v>
      </c>
    </row>
    <row r="22" spans="1:10">
      <c r="A22" s="399" t="s">
        <v>493</v>
      </c>
      <c r="B22" s="404" t="s">
        <v>495</v>
      </c>
      <c r="C22" s="404" t="s">
        <v>472</v>
      </c>
      <c r="D22" s="401" t="s">
        <v>497</v>
      </c>
      <c r="E22" s="402">
        <v>5432</v>
      </c>
      <c r="F22" s="402">
        <v>431234</v>
      </c>
      <c r="G22" s="402">
        <v>5432</v>
      </c>
      <c r="H22" s="402">
        <v>431234</v>
      </c>
      <c r="I22" s="402">
        <v>0</v>
      </c>
      <c r="J22" s="403">
        <v>0</v>
      </c>
    </row>
    <row r="23" spans="1:10">
      <c r="A23" s="399" t="s">
        <v>498</v>
      </c>
      <c r="B23" s="404" t="s">
        <v>956</v>
      </c>
      <c r="C23" s="404" t="s">
        <v>956</v>
      </c>
      <c r="D23" s="401" t="s">
        <v>499</v>
      </c>
      <c r="E23" s="402">
        <v>682310</v>
      </c>
      <c r="F23" s="402">
        <v>5540512</v>
      </c>
      <c r="G23" s="402">
        <v>682310</v>
      </c>
      <c r="H23" s="402">
        <v>5540512</v>
      </c>
      <c r="I23" s="402">
        <v>0</v>
      </c>
      <c r="J23" s="403">
        <v>0</v>
      </c>
    </row>
    <row r="24" spans="1:10">
      <c r="A24" s="399" t="s">
        <v>498</v>
      </c>
      <c r="B24" s="404" t="s">
        <v>472</v>
      </c>
      <c r="C24" s="404" t="s">
        <v>956</v>
      </c>
      <c r="D24" s="401" t="s">
        <v>500</v>
      </c>
      <c r="E24" s="402">
        <v>12100</v>
      </c>
      <c r="F24" s="402">
        <v>79200</v>
      </c>
      <c r="G24" s="402">
        <v>12100</v>
      </c>
      <c r="H24" s="402">
        <v>79200</v>
      </c>
      <c r="I24" s="402">
        <v>0</v>
      </c>
      <c r="J24" s="403">
        <v>0</v>
      </c>
    </row>
    <row r="25" spans="1:10">
      <c r="A25" s="399" t="s">
        <v>498</v>
      </c>
      <c r="B25" s="404" t="s">
        <v>472</v>
      </c>
      <c r="C25" s="404" t="s">
        <v>474</v>
      </c>
      <c r="D25" s="401" t="s">
        <v>501</v>
      </c>
      <c r="E25" s="402">
        <v>12100</v>
      </c>
      <c r="F25" s="402">
        <v>79200</v>
      </c>
      <c r="G25" s="402">
        <v>12100</v>
      </c>
      <c r="H25" s="402">
        <v>79200</v>
      </c>
      <c r="I25" s="402">
        <v>0</v>
      </c>
      <c r="J25" s="403">
        <v>0</v>
      </c>
    </row>
    <row r="26" spans="1:10">
      <c r="A26" s="399" t="s">
        <v>498</v>
      </c>
      <c r="B26" s="404" t="s">
        <v>495</v>
      </c>
      <c r="C26" s="404" t="s">
        <v>956</v>
      </c>
      <c r="D26" s="401" t="s">
        <v>502</v>
      </c>
      <c r="E26" s="402">
        <v>670210</v>
      </c>
      <c r="F26" s="402">
        <v>5461312</v>
      </c>
      <c r="G26" s="402">
        <v>670210</v>
      </c>
      <c r="H26" s="402">
        <v>5461312</v>
      </c>
      <c r="I26" s="402">
        <v>0</v>
      </c>
      <c r="J26" s="403">
        <v>0</v>
      </c>
    </row>
    <row r="27" spans="1:10">
      <c r="A27" s="399" t="s">
        <v>498</v>
      </c>
      <c r="B27" s="404" t="s">
        <v>495</v>
      </c>
      <c r="C27" s="404" t="s">
        <v>495</v>
      </c>
      <c r="D27" s="401" t="s">
        <v>503</v>
      </c>
      <c r="E27" s="402">
        <v>15600</v>
      </c>
      <c r="F27" s="402">
        <v>26500</v>
      </c>
      <c r="G27" s="402">
        <v>15600</v>
      </c>
      <c r="H27" s="402">
        <v>26500</v>
      </c>
      <c r="I27" s="402">
        <v>0</v>
      </c>
      <c r="J27" s="403">
        <v>0</v>
      </c>
    </row>
    <row r="28" spans="1:10">
      <c r="A28" s="399" t="s">
        <v>498</v>
      </c>
      <c r="B28" s="404" t="s">
        <v>495</v>
      </c>
      <c r="C28" s="404" t="s">
        <v>504</v>
      </c>
      <c r="D28" s="401" t="s">
        <v>505</v>
      </c>
      <c r="E28" s="402">
        <v>654610</v>
      </c>
      <c r="F28" s="402">
        <v>5275450</v>
      </c>
      <c r="G28" s="402">
        <v>654610</v>
      </c>
      <c r="H28" s="402">
        <v>5275450</v>
      </c>
      <c r="I28" s="402">
        <v>0</v>
      </c>
      <c r="J28" s="403">
        <v>0</v>
      </c>
    </row>
    <row r="29" spans="1:10">
      <c r="A29" s="399" t="s">
        <v>498</v>
      </c>
      <c r="B29" s="404" t="s">
        <v>495</v>
      </c>
      <c r="C29" s="404" t="s">
        <v>506</v>
      </c>
      <c r="D29" s="401" t="s">
        <v>507</v>
      </c>
      <c r="E29" s="402">
        <v>0</v>
      </c>
      <c r="F29" s="402">
        <v>159362</v>
      </c>
      <c r="G29" s="402">
        <v>0</v>
      </c>
      <c r="H29" s="402">
        <v>159362</v>
      </c>
      <c r="I29" s="402">
        <v>0</v>
      </c>
      <c r="J29" s="403">
        <v>0</v>
      </c>
    </row>
    <row r="30" spans="1:10">
      <c r="A30" s="399" t="s">
        <v>508</v>
      </c>
      <c r="B30" s="404" t="s">
        <v>956</v>
      </c>
      <c r="C30" s="404" t="s">
        <v>956</v>
      </c>
      <c r="D30" s="401" t="s">
        <v>509</v>
      </c>
      <c r="E30" s="402">
        <v>12113</v>
      </c>
      <c r="F30" s="402">
        <v>1424596</v>
      </c>
      <c r="G30" s="402">
        <v>12113</v>
      </c>
      <c r="H30" s="402">
        <v>1424596</v>
      </c>
      <c r="I30" s="402">
        <v>0</v>
      </c>
      <c r="J30" s="403">
        <v>0</v>
      </c>
    </row>
    <row r="31" spans="1:10">
      <c r="A31" s="399" t="s">
        <v>508</v>
      </c>
      <c r="B31" s="404" t="s">
        <v>472</v>
      </c>
      <c r="C31" s="404" t="s">
        <v>956</v>
      </c>
      <c r="D31" s="401" t="s">
        <v>510</v>
      </c>
      <c r="E31" s="402">
        <v>12113</v>
      </c>
      <c r="F31" s="402">
        <v>1337373</v>
      </c>
      <c r="G31" s="402">
        <v>12113</v>
      </c>
      <c r="H31" s="402">
        <v>1337373</v>
      </c>
      <c r="I31" s="402">
        <v>0</v>
      </c>
      <c r="J31" s="403">
        <v>0</v>
      </c>
    </row>
    <row r="32" spans="1:10">
      <c r="A32" s="399" t="s">
        <v>508</v>
      </c>
      <c r="B32" s="404" t="s">
        <v>472</v>
      </c>
      <c r="C32" s="404" t="s">
        <v>472</v>
      </c>
      <c r="D32" s="401" t="s">
        <v>511</v>
      </c>
      <c r="E32" s="402">
        <v>9113</v>
      </c>
      <c r="F32" s="402">
        <v>324113</v>
      </c>
      <c r="G32" s="402">
        <v>9113</v>
      </c>
      <c r="H32" s="402">
        <v>324113</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3000</v>
      </c>
      <c r="F34" s="402">
        <v>975158</v>
      </c>
      <c r="G34" s="402">
        <v>3000</v>
      </c>
      <c r="H34" s="402">
        <v>975158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7139233</v>
      </c>
      <c r="F37" s="402">
        <v>40232014</v>
      </c>
      <c r="G37" s="402">
        <v>2495229</v>
      </c>
      <c r="H37" s="402">
        <v>22016078</v>
      </c>
      <c r="I37" s="402">
        <v>4644004</v>
      </c>
      <c r="J37" s="403">
        <v>18215936</v>
      </c>
    </row>
    <row r="38" spans="1:10">
      <c r="A38" s="399" t="s">
        <v>516</v>
      </c>
      <c r="B38" s="404" t="s">
        <v>472</v>
      </c>
      <c r="C38" s="404" t="s">
        <v>956</v>
      </c>
      <c r="D38" s="401" t="s">
        <v>518</v>
      </c>
      <c r="E38" s="402">
        <v>7139233</v>
      </c>
      <c r="F38" s="402">
        <v>40232014</v>
      </c>
      <c r="G38" s="402">
        <v>2495229</v>
      </c>
      <c r="H38" s="402">
        <v>22016078</v>
      </c>
      <c r="I38" s="402">
        <v>4644004</v>
      </c>
      <c r="J38" s="403">
        <v>18215936</v>
      </c>
    </row>
    <row r="39" spans="1:10">
      <c r="A39" s="399" t="s">
        <v>516</v>
      </c>
      <c r="B39" s="404" t="s">
        <v>472</v>
      </c>
      <c r="C39" s="404" t="s">
        <v>472</v>
      </c>
      <c r="D39" s="401" t="s">
        <v>519</v>
      </c>
      <c r="E39" s="402">
        <v>0</v>
      </c>
      <c r="F39" s="402">
        <v>3210855</v>
      </c>
      <c r="G39" s="402">
        <v>0</v>
      </c>
      <c r="H39" s="402">
        <v>3210855</v>
      </c>
      <c r="I39" s="402">
        <v>0</v>
      </c>
      <c r="J39" s="403">
        <v>0</v>
      </c>
    </row>
    <row r="40" spans="1:10">
      <c r="A40" s="399" t="s">
        <v>516</v>
      </c>
      <c r="B40" s="404" t="s">
        <v>472</v>
      </c>
      <c r="C40" s="404" t="s">
        <v>474</v>
      </c>
      <c r="D40" s="401" t="s">
        <v>520</v>
      </c>
      <c r="E40" s="402">
        <v>7139233</v>
      </c>
      <c r="F40" s="402">
        <v>37021159</v>
      </c>
      <c r="G40" s="402">
        <v>2495229</v>
      </c>
      <c r="H40" s="402">
        <v>18805223</v>
      </c>
      <c r="I40" s="402">
        <v>4644004</v>
      </c>
      <c r="J40" s="403">
        <v>18215936</v>
      </c>
    </row>
    <row r="41" spans="1:10">
      <c r="A41" s="399" t="s">
        <v>525</v>
      </c>
      <c r="B41" s="404" t="s">
        <v>956</v>
      </c>
      <c r="C41" s="404" t="s">
        <v>956</v>
      </c>
      <c r="D41" s="401" t="s">
        <v>526</v>
      </c>
      <c r="E41" s="402">
        <v>66689</v>
      </c>
      <c r="F41" s="402">
        <v>3078187</v>
      </c>
      <c r="G41" s="402">
        <v>66689</v>
      </c>
      <c r="H41" s="402">
        <v>3078187</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66689</v>
      </c>
      <c r="F44" s="402">
        <v>2448187</v>
      </c>
      <c r="G44" s="402">
        <v>66689</v>
      </c>
      <c r="H44" s="402">
        <v>2448187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64889</v>
      </c>
      <c r="F46" s="402">
        <v>886700</v>
      </c>
      <c r="G46" s="402">
        <v>64889</v>
      </c>
      <c r="H46" s="402">
        <v>886700</v>
      </c>
      <c r="I46" s="402">
        <v>0</v>
      </c>
      <c r="J46" s="403">
        <v>0</v>
      </c>
    </row>
    <row r="47" spans="1:10">
      <c r="A47" s="399" t="s">
        <v>525</v>
      </c>
      <c r="B47" s="404" t="s">
        <v>474</v>
      </c>
      <c r="C47" s="404" t="s">
        <v>521</v>
      </c>
      <c r="D47" s="401" t="s">
        <v>532</v>
      </c>
      <c r="E47" s="402">
        <v>1800</v>
      </c>
      <c r="F47" s="402">
        <v>1557620</v>
      </c>
      <c r="G47" s="402">
        <v>1800</v>
      </c>
      <c r="H47" s="402">
        <v>1557620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22659794</v>
      </c>
      <c r="F50" s="402">
        <v>157628781</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11606945</v>
      </c>
      <c r="F53" s="402">
        <v>121947203</v>
      </c>
      <c r="G53" s="402">
        <v>8521790</v>
      </c>
      <c r="H53" s="402">
        <v>80076089</v>
      </c>
      <c r="I53" s="402">
        <v>3085155</v>
      </c>
      <c r="J53" s="403">
        <v>41871114</v>
      </c>
    </row>
    <row r="54" spans="1:10">
      <c r="A54" s="399" t="s">
        <v>956</v>
      </c>
      <c r="B54" s="404" t="s">
        <v>956</v>
      </c>
      <c r="C54" s="404" t="s">
        <v>956</v>
      </c>
      <c r="D54" s="401" t="s">
        <v>471</v>
      </c>
      <c r="E54" s="402">
        <v>8417969</v>
      </c>
      <c r="F54" s="402">
        <v>79577187</v>
      </c>
      <c r="G54" s="402">
        <v>8372969</v>
      </c>
      <c r="H54" s="402">
        <v>78379616</v>
      </c>
      <c r="I54" s="402">
        <v>45000</v>
      </c>
      <c r="J54" s="403">
        <v>1197571</v>
      </c>
    </row>
    <row r="55" spans="1:10">
      <c r="A55" s="399" t="s">
        <v>472</v>
      </c>
      <c r="B55" s="404" t="s">
        <v>956</v>
      </c>
      <c r="C55" s="404" t="s">
        <v>956</v>
      </c>
      <c r="D55" s="401" t="s">
        <v>535</v>
      </c>
      <c r="E55" s="402">
        <v>4106596</v>
      </c>
      <c r="F55" s="402">
        <v>43926474</v>
      </c>
      <c r="G55" s="402">
        <v>4061596</v>
      </c>
      <c r="H55" s="402">
        <v>43476474</v>
      </c>
      <c r="I55" s="402">
        <v>45000</v>
      </c>
      <c r="J55" s="403">
        <v>450000</v>
      </c>
    </row>
    <row r="56" spans="1:10">
      <c r="A56" s="399" t="s">
        <v>472</v>
      </c>
      <c r="B56" s="404" t="s">
        <v>536</v>
      </c>
      <c r="C56" s="404" t="s">
        <v>956</v>
      </c>
      <c r="D56" s="401" t="s">
        <v>537</v>
      </c>
      <c r="E56" s="402">
        <v>1045153</v>
      </c>
      <c r="F56" s="402">
        <v>7781372</v>
      </c>
      <c r="G56" s="402">
        <v>1045153</v>
      </c>
      <c r="H56" s="402">
        <v>7781372</v>
      </c>
      <c r="I56" s="402">
        <v>0</v>
      </c>
      <c r="J56" s="403">
        <v>0</v>
      </c>
    </row>
    <row r="57" spans="1:10">
      <c r="A57" s="399" t="s">
        <v>472</v>
      </c>
      <c r="B57" s="404" t="s">
        <v>536</v>
      </c>
      <c r="C57" s="404" t="s">
        <v>472</v>
      </c>
      <c r="D57" s="401" t="s">
        <v>538</v>
      </c>
      <c r="E57" s="402">
        <v>892628</v>
      </c>
      <c r="F57" s="402">
        <v>6320245</v>
      </c>
      <c r="G57" s="402">
        <v>892628</v>
      </c>
      <c r="H57" s="402">
        <v>6320245</v>
      </c>
      <c r="I57" s="402">
        <v>0</v>
      </c>
      <c r="J57" s="403">
        <v>0</v>
      </c>
    </row>
    <row r="58" spans="1:10">
      <c r="A58" s="399" t="s">
        <v>472</v>
      </c>
      <c r="B58" s="404" t="s">
        <v>536</v>
      </c>
      <c r="C58" s="404" t="s">
        <v>474</v>
      </c>
      <c r="D58" s="401" t="s">
        <v>539</v>
      </c>
      <c r="E58" s="402">
        <v>33343</v>
      </c>
      <c r="F58" s="402">
        <v>279689</v>
      </c>
      <c r="G58" s="402">
        <v>33343</v>
      </c>
      <c r="H58" s="402">
        <v>279689</v>
      </c>
      <c r="I58" s="402">
        <v>0</v>
      </c>
      <c r="J58" s="403">
        <v>0</v>
      </c>
    </row>
    <row r="59" spans="1:10">
      <c r="A59" s="399" t="s">
        <v>472</v>
      </c>
      <c r="B59" s="404" t="s">
        <v>536</v>
      </c>
      <c r="C59" s="404" t="s">
        <v>495</v>
      </c>
      <c r="D59" s="401" t="s">
        <v>540</v>
      </c>
      <c r="E59" s="402">
        <v>17582</v>
      </c>
      <c r="F59" s="402">
        <v>417455</v>
      </c>
      <c r="G59" s="402">
        <v>17582</v>
      </c>
      <c r="H59" s="402">
        <v>417455</v>
      </c>
      <c r="I59" s="402">
        <v>0</v>
      </c>
      <c r="J59" s="403">
        <v>0</v>
      </c>
    </row>
    <row r="60" spans="1:10">
      <c r="A60" s="399" t="s">
        <v>472</v>
      </c>
      <c r="B60" s="404" t="s">
        <v>536</v>
      </c>
      <c r="C60" s="404" t="s">
        <v>498</v>
      </c>
      <c r="D60" s="401" t="s">
        <v>541</v>
      </c>
      <c r="E60" s="402">
        <v>101600</v>
      </c>
      <c r="F60" s="402">
        <v>763983</v>
      </c>
      <c r="G60" s="402">
        <v>101600</v>
      </c>
      <c r="H60" s="402">
        <v>763983</v>
      </c>
      <c r="I60" s="402">
        <v>0</v>
      </c>
      <c r="J60" s="403">
        <v>0</v>
      </c>
    </row>
    <row r="61" spans="1:10">
      <c r="A61" s="399" t="s">
        <v>472</v>
      </c>
      <c r="B61" s="404" t="s">
        <v>542</v>
      </c>
      <c r="C61" s="404" t="s">
        <v>956</v>
      </c>
      <c r="D61" s="401" t="s">
        <v>543</v>
      </c>
      <c r="E61" s="402">
        <v>0</v>
      </c>
      <c r="F61" s="402">
        <v>15949213</v>
      </c>
      <c r="G61" s="402">
        <v>0</v>
      </c>
      <c r="H61" s="402">
        <v>15949213</v>
      </c>
      <c r="I61" s="402">
        <v>0</v>
      </c>
      <c r="J61" s="403">
        <v>0</v>
      </c>
    </row>
    <row r="62" spans="1:10">
      <c r="A62" s="399" t="s">
        <v>472</v>
      </c>
      <c r="B62" s="404" t="s">
        <v>542</v>
      </c>
      <c r="C62" s="404" t="s">
        <v>472</v>
      </c>
      <c r="D62" s="401" t="s">
        <v>538</v>
      </c>
      <c r="E62" s="402">
        <v>0</v>
      </c>
      <c r="F62" s="402">
        <v>6449853</v>
      </c>
      <c r="G62" s="402">
        <v>0</v>
      </c>
      <c r="H62" s="402">
        <v>6449853</v>
      </c>
      <c r="I62" s="402">
        <v>0</v>
      </c>
      <c r="J62" s="403">
        <v>0</v>
      </c>
    </row>
    <row r="63" spans="1:10">
      <c r="A63" s="399" t="s">
        <v>472</v>
      </c>
      <c r="B63" s="404" t="s">
        <v>542</v>
      </c>
      <c r="C63" s="404" t="s">
        <v>474</v>
      </c>
      <c r="D63" s="401" t="s">
        <v>544</v>
      </c>
      <c r="E63" s="402">
        <v>0</v>
      </c>
      <c r="F63" s="402">
        <v>9499360</v>
      </c>
      <c r="G63" s="402">
        <v>0</v>
      </c>
      <c r="H63" s="402">
        <v>9499360</v>
      </c>
      <c r="I63" s="402">
        <v>0</v>
      </c>
      <c r="J63" s="403">
        <v>0</v>
      </c>
    </row>
    <row r="64" spans="1:10">
      <c r="A64" s="399" t="s">
        <v>472</v>
      </c>
      <c r="B64" s="404" t="s">
        <v>545</v>
      </c>
      <c r="C64" s="404" t="s">
        <v>956</v>
      </c>
      <c r="D64" s="401" t="s">
        <v>546</v>
      </c>
      <c r="E64" s="402">
        <v>2770979</v>
      </c>
      <c r="F64" s="402">
        <v>17850195</v>
      </c>
      <c r="G64" s="402">
        <v>2725979</v>
      </c>
      <c r="H64" s="402">
        <v>17400195</v>
      </c>
      <c r="I64" s="402">
        <v>45000</v>
      </c>
      <c r="J64" s="403">
        <v>450000</v>
      </c>
    </row>
    <row r="65" spans="1:10">
      <c r="A65" s="399" t="s">
        <v>472</v>
      </c>
      <c r="B65" s="404" t="s">
        <v>545</v>
      </c>
      <c r="C65" s="404" t="s">
        <v>474</v>
      </c>
      <c r="D65" s="401" t="s">
        <v>547</v>
      </c>
      <c r="E65" s="402">
        <v>1809067</v>
      </c>
      <c r="F65" s="402">
        <v>12287187</v>
      </c>
      <c r="G65" s="402">
        <v>1809067</v>
      </c>
      <c r="H65" s="402">
        <v>12287187</v>
      </c>
      <c r="I65" s="402">
        <v>0</v>
      </c>
      <c r="J65" s="403">
        <v>0</v>
      </c>
    </row>
    <row r="66" spans="1:10">
      <c r="A66" s="399" t="s">
        <v>472</v>
      </c>
      <c r="B66" s="404" t="s">
        <v>545</v>
      </c>
      <c r="C66" s="404" t="s">
        <v>495</v>
      </c>
      <c r="D66" s="401" t="s">
        <v>548</v>
      </c>
      <c r="E66" s="402">
        <v>7142</v>
      </c>
      <c r="F66" s="402">
        <v>44873</v>
      </c>
      <c r="G66" s="402">
        <v>7142</v>
      </c>
      <c r="H66" s="402">
        <v>44873</v>
      </c>
      <c r="I66" s="402">
        <v>0</v>
      </c>
      <c r="J66" s="403">
        <v>0</v>
      </c>
    </row>
    <row r="67" spans="1:10">
      <c r="A67" s="399" t="s">
        <v>472</v>
      </c>
      <c r="B67" s="404" t="s">
        <v>545</v>
      </c>
      <c r="C67" s="404" t="s">
        <v>493</v>
      </c>
      <c r="D67" s="401" t="s">
        <v>549</v>
      </c>
      <c r="E67" s="402">
        <v>334</v>
      </c>
      <c r="F67" s="402">
        <v>334</v>
      </c>
      <c r="G67" s="402">
        <v>334</v>
      </c>
      <c r="H67" s="402">
        <v>334</v>
      </c>
      <c r="I67" s="402">
        <v>0</v>
      </c>
      <c r="J67" s="403">
        <v>0</v>
      </c>
    </row>
    <row r="68" spans="1:10">
      <c r="A68" s="399" t="s">
        <v>472</v>
      </c>
      <c r="B68" s="404" t="s">
        <v>545</v>
      </c>
      <c r="C68" s="404" t="s">
        <v>498</v>
      </c>
      <c r="D68" s="401" t="s">
        <v>550</v>
      </c>
      <c r="E68" s="402">
        <v>767864</v>
      </c>
      <c r="F68" s="402">
        <v>3540637</v>
      </c>
      <c r="G68" s="402">
        <v>722864</v>
      </c>
      <c r="H68" s="402">
        <v>3090637</v>
      </c>
      <c r="I68" s="402">
        <v>45000</v>
      </c>
      <c r="J68" s="403">
        <v>450000</v>
      </c>
    </row>
    <row r="69" spans="1:10">
      <c r="A69" s="399" t="s">
        <v>472</v>
      </c>
      <c r="B69" s="404" t="s">
        <v>545</v>
      </c>
      <c r="C69" s="404" t="s">
        <v>504</v>
      </c>
      <c r="D69" s="401" t="s">
        <v>551</v>
      </c>
      <c r="E69" s="402">
        <v>186572</v>
      </c>
      <c r="F69" s="402">
        <v>1977164</v>
      </c>
      <c r="G69" s="402">
        <v>186572</v>
      </c>
      <c r="H69" s="402">
        <v>1977164</v>
      </c>
      <c r="I69" s="402">
        <v>0</v>
      </c>
      <c r="J69" s="403">
        <v>0</v>
      </c>
    </row>
    <row r="70" spans="1:10">
      <c r="A70" s="399" t="s">
        <v>472</v>
      </c>
      <c r="B70" s="404" t="s">
        <v>552</v>
      </c>
      <c r="C70" s="404" t="s">
        <v>956</v>
      </c>
      <c r="D70" s="401" t="s">
        <v>553</v>
      </c>
      <c r="E70" s="402">
        <v>290464</v>
      </c>
      <c r="F70" s="402">
        <v>2345694</v>
      </c>
      <c r="G70" s="402">
        <v>290464</v>
      </c>
      <c r="H70" s="402">
        <v>2345694</v>
      </c>
      <c r="I70" s="402">
        <v>0</v>
      </c>
      <c r="J70" s="403">
        <v>0</v>
      </c>
    </row>
    <row r="71" spans="1:10">
      <c r="A71" s="399" t="s">
        <v>472</v>
      </c>
      <c r="B71" s="404" t="s">
        <v>552</v>
      </c>
      <c r="C71" s="404" t="s">
        <v>474</v>
      </c>
      <c r="D71" s="401" t="s">
        <v>554</v>
      </c>
      <c r="E71" s="402">
        <v>290464</v>
      </c>
      <c r="F71" s="402">
        <v>2345694</v>
      </c>
      <c r="G71" s="402">
        <v>290464</v>
      </c>
      <c r="H71" s="402">
        <v>2345694</v>
      </c>
      <c r="I71" s="402">
        <v>0</v>
      </c>
      <c r="J71" s="403">
        <v>0</v>
      </c>
    </row>
    <row r="72" spans="1:10">
      <c r="A72" s="399" t="s">
        <v>474</v>
      </c>
      <c r="B72" s="404" t="s">
        <v>956</v>
      </c>
      <c r="C72" s="404" t="s">
        <v>956</v>
      </c>
      <c r="D72" s="401" t="s">
        <v>555</v>
      </c>
      <c r="E72" s="402">
        <v>770711</v>
      </c>
      <c r="F72" s="402">
        <v>7385853</v>
      </c>
      <c r="G72" s="402">
        <v>770711</v>
      </c>
      <c r="H72" s="402">
        <v>7385853</v>
      </c>
      <c r="I72" s="402">
        <v>0</v>
      </c>
      <c r="J72" s="403">
        <v>0</v>
      </c>
    </row>
    <row r="73" spans="1:10">
      <c r="A73" s="399" t="s">
        <v>474</v>
      </c>
      <c r="B73" s="404" t="s">
        <v>556</v>
      </c>
      <c r="C73" s="404" t="s">
        <v>956</v>
      </c>
      <c r="D73" s="401" t="s">
        <v>557</v>
      </c>
      <c r="E73" s="402">
        <v>656964</v>
      </c>
      <c r="F73" s="402">
        <v>4977369</v>
      </c>
      <c r="G73" s="402">
        <v>656964</v>
      </c>
      <c r="H73" s="402">
        <v>4977369</v>
      </c>
      <c r="I73" s="402">
        <v>0</v>
      </c>
      <c r="J73" s="403">
        <v>0</v>
      </c>
    </row>
    <row r="74" spans="1:10">
      <c r="A74" s="399" t="s">
        <v>474</v>
      </c>
      <c r="B74" s="404" t="s">
        <v>556</v>
      </c>
      <c r="C74" s="404" t="s">
        <v>472</v>
      </c>
      <c r="D74" s="401" t="s">
        <v>538</v>
      </c>
      <c r="E74" s="402">
        <v>398651</v>
      </c>
      <c r="F74" s="402">
        <v>3043067</v>
      </c>
      <c r="G74" s="402">
        <v>398651</v>
      </c>
      <c r="H74" s="402">
        <v>3043067</v>
      </c>
      <c r="I74" s="402">
        <v>0</v>
      </c>
      <c r="J74" s="403">
        <v>0</v>
      </c>
    </row>
    <row r="75" spans="1:10">
      <c r="A75" s="399" t="s">
        <v>474</v>
      </c>
      <c r="B75" s="404" t="s">
        <v>556</v>
      </c>
      <c r="C75" s="404" t="s">
        <v>474</v>
      </c>
      <c r="D75" s="401" t="s">
        <v>558</v>
      </c>
      <c r="E75" s="402">
        <v>50840</v>
      </c>
      <c r="F75" s="402">
        <v>51692</v>
      </c>
      <c r="G75" s="402">
        <v>50840</v>
      </c>
      <c r="H75" s="402">
        <v>51692</v>
      </c>
      <c r="I75" s="402">
        <v>0</v>
      </c>
      <c r="J75" s="403">
        <v>0</v>
      </c>
    </row>
    <row r="76" spans="1:10">
      <c r="A76" s="399" t="s">
        <v>474</v>
      </c>
      <c r="B76" s="404" t="s">
        <v>556</v>
      </c>
      <c r="C76" s="404" t="s">
        <v>495</v>
      </c>
      <c r="D76" s="401" t="s">
        <v>559</v>
      </c>
      <c r="E76" s="402">
        <v>207473</v>
      </c>
      <c r="F76" s="402">
        <v>1882610</v>
      </c>
      <c r="G76" s="402">
        <v>207473</v>
      </c>
      <c r="H76" s="402">
        <v>1882610</v>
      </c>
      <c r="I76" s="402">
        <v>0</v>
      </c>
      <c r="J76" s="403">
        <v>0</v>
      </c>
    </row>
    <row r="77" spans="1:10">
      <c r="A77" s="399" t="s">
        <v>474</v>
      </c>
      <c r="B77" s="404" t="s">
        <v>560</v>
      </c>
      <c r="C77" s="404" t="s">
        <v>956</v>
      </c>
      <c r="D77" s="401" t="s">
        <v>561</v>
      </c>
      <c r="E77" s="402">
        <v>113747</v>
      </c>
      <c r="F77" s="402">
        <v>2408484</v>
      </c>
      <c r="G77" s="402">
        <v>113747</v>
      </c>
      <c r="H77" s="402">
        <v>2408484</v>
      </c>
      <c r="I77" s="402">
        <v>0</v>
      </c>
      <c r="J77" s="403">
        <v>0</v>
      </c>
    </row>
    <row r="78" spans="1:10">
      <c r="A78" s="399" t="s">
        <v>474</v>
      </c>
      <c r="B78" s="404" t="s">
        <v>560</v>
      </c>
      <c r="C78" s="404" t="s">
        <v>474</v>
      </c>
      <c r="D78" s="401" t="s">
        <v>562</v>
      </c>
      <c r="E78" s="402">
        <v>0</v>
      </c>
      <c r="F78" s="402">
        <v>1767544</v>
      </c>
      <c r="G78" s="402">
        <v>0</v>
      </c>
      <c r="H78" s="402">
        <v>1767544</v>
      </c>
      <c r="I78" s="402">
        <v>0</v>
      </c>
      <c r="J78" s="403">
        <v>0</v>
      </c>
    </row>
    <row r="79" spans="1:10">
      <c r="A79" s="399" t="s">
        <v>474</v>
      </c>
      <c r="B79" s="404" t="s">
        <v>560</v>
      </c>
      <c r="C79" s="404" t="s">
        <v>495</v>
      </c>
      <c r="D79" s="401" t="s">
        <v>563</v>
      </c>
      <c r="E79" s="402">
        <v>113747</v>
      </c>
      <c r="F79" s="402">
        <v>640940</v>
      </c>
      <c r="G79" s="402">
        <v>113747</v>
      </c>
      <c r="H79" s="402">
        <v>640940</v>
      </c>
      <c r="I79" s="402">
        <v>0</v>
      </c>
      <c r="J79" s="403">
        <v>0</v>
      </c>
    </row>
    <row r="80" spans="1:10">
      <c r="A80" s="399" t="s">
        <v>495</v>
      </c>
      <c r="B80" s="404" t="s">
        <v>956</v>
      </c>
      <c r="C80" s="404" t="s">
        <v>956</v>
      </c>
      <c r="D80" s="401" t="s">
        <v>564</v>
      </c>
      <c r="E80" s="402">
        <v>1691867</v>
      </c>
      <c r="F80" s="402">
        <v>11453391</v>
      </c>
      <c r="G80" s="402">
        <v>1691867</v>
      </c>
      <c r="H80" s="402">
        <v>10705820</v>
      </c>
      <c r="I80" s="402">
        <v>0</v>
      </c>
      <c r="J80" s="403">
        <v>747571</v>
      </c>
    </row>
    <row r="81" spans="1:10">
      <c r="A81" s="399" t="s">
        <v>495</v>
      </c>
      <c r="B81" s="404" t="s">
        <v>565</v>
      </c>
      <c r="C81" s="404" t="s">
        <v>956</v>
      </c>
      <c r="D81" s="401" t="s">
        <v>566</v>
      </c>
      <c r="E81" s="402">
        <v>351413</v>
      </c>
      <c r="F81" s="402">
        <v>2435407</v>
      </c>
      <c r="G81" s="402">
        <v>351413</v>
      </c>
      <c r="H81" s="402">
        <v>2435407</v>
      </c>
      <c r="I81" s="402">
        <v>0</v>
      </c>
      <c r="J81" s="403">
        <v>0</v>
      </c>
    </row>
    <row r="82" spans="1:10">
      <c r="A82" s="399" t="s">
        <v>495</v>
      </c>
      <c r="B82" s="404" t="s">
        <v>565</v>
      </c>
      <c r="C82" s="404" t="s">
        <v>474</v>
      </c>
      <c r="D82" s="401" t="s">
        <v>567</v>
      </c>
      <c r="E82" s="402">
        <v>346367</v>
      </c>
      <c r="F82" s="402">
        <v>2429827</v>
      </c>
      <c r="G82" s="402">
        <v>346367</v>
      </c>
      <c r="H82" s="402">
        <v>2429827</v>
      </c>
      <c r="I82" s="402">
        <v>0</v>
      </c>
      <c r="J82" s="403">
        <v>0</v>
      </c>
    </row>
    <row r="83" spans="1:10">
      <c r="A83" s="399" t="s">
        <v>495</v>
      </c>
      <c r="B83" s="404" t="s">
        <v>565</v>
      </c>
      <c r="C83" s="404" t="s">
        <v>495</v>
      </c>
      <c r="D83" s="401" t="s">
        <v>568</v>
      </c>
      <c r="E83" s="402">
        <v>5046</v>
      </c>
      <c r="F83" s="402">
        <v>5580</v>
      </c>
      <c r="G83" s="402">
        <v>5046</v>
      </c>
      <c r="H83" s="402">
        <v>5580</v>
      </c>
      <c r="I83" s="402">
        <v>0</v>
      </c>
      <c r="J83" s="403">
        <v>0</v>
      </c>
    </row>
    <row r="84" spans="1:10">
      <c r="A84" s="399" t="s">
        <v>495</v>
      </c>
      <c r="B84" s="404" t="s">
        <v>572</v>
      </c>
      <c r="C84" s="404" t="s">
        <v>956</v>
      </c>
      <c r="D84" s="401" t="s">
        <v>573</v>
      </c>
      <c r="E84" s="402">
        <v>107054</v>
      </c>
      <c r="F84" s="402">
        <v>785213</v>
      </c>
      <c r="G84" s="402">
        <v>107054</v>
      </c>
      <c r="H84" s="402">
        <v>785213</v>
      </c>
      <c r="I84" s="402">
        <v>0</v>
      </c>
      <c r="J84" s="403">
        <v>0</v>
      </c>
    </row>
    <row r="85" spans="1:10">
      <c r="A85" s="399" t="s">
        <v>495</v>
      </c>
      <c r="B85" s="404" t="s">
        <v>572</v>
      </c>
      <c r="C85" s="404" t="s">
        <v>474</v>
      </c>
      <c r="D85" s="401" t="s">
        <v>574</v>
      </c>
      <c r="E85" s="402">
        <v>107054</v>
      </c>
      <c r="F85" s="402">
        <v>785213</v>
      </c>
      <c r="G85" s="402">
        <v>107054</v>
      </c>
      <c r="H85" s="402">
        <v>785213</v>
      </c>
      <c r="I85" s="402">
        <v>0</v>
      </c>
      <c r="J85" s="403">
        <v>0</v>
      </c>
    </row>
    <row r="86" spans="1:10">
      <c r="A86" s="399" t="s">
        <v>495</v>
      </c>
      <c r="B86" s="404" t="s">
        <v>575</v>
      </c>
      <c r="C86" s="404" t="s">
        <v>956</v>
      </c>
      <c r="D86" s="401" t="s">
        <v>576</v>
      </c>
      <c r="E86" s="402">
        <v>1233400</v>
      </c>
      <c r="F86" s="402">
        <v>8232771</v>
      </c>
      <c r="G86" s="402">
        <v>1233400</v>
      </c>
      <c r="H86" s="402">
        <v>7485200</v>
      </c>
      <c r="I86" s="402">
        <v>0</v>
      </c>
      <c r="J86" s="403">
        <v>747571</v>
      </c>
    </row>
    <row r="87" spans="1:10">
      <c r="A87" s="399" t="s">
        <v>495</v>
      </c>
      <c r="B87" s="404" t="s">
        <v>575</v>
      </c>
      <c r="C87" s="404" t="s">
        <v>474</v>
      </c>
      <c r="D87" s="401" t="s">
        <v>577</v>
      </c>
      <c r="E87" s="402">
        <v>553846</v>
      </c>
      <c r="F87" s="402">
        <v>3670341</v>
      </c>
      <c r="G87" s="402">
        <v>553846</v>
      </c>
      <c r="H87" s="402">
        <v>3670341</v>
      </c>
      <c r="I87" s="402">
        <v>0</v>
      </c>
      <c r="J87" s="403">
        <v>0</v>
      </c>
    </row>
    <row r="88" spans="1:10">
      <c r="A88" s="399" t="s">
        <v>495</v>
      </c>
      <c r="B88" s="404" t="s">
        <v>575</v>
      </c>
      <c r="C88" s="404" t="s">
        <v>493</v>
      </c>
      <c r="D88" s="401" t="s">
        <v>578</v>
      </c>
      <c r="E88" s="402">
        <v>64273</v>
      </c>
      <c r="F88" s="402">
        <v>1199389</v>
      </c>
      <c r="G88" s="402">
        <v>64273</v>
      </c>
      <c r="H88" s="402">
        <v>451818</v>
      </c>
      <c r="I88" s="402">
        <v>0</v>
      </c>
      <c r="J88" s="403">
        <v>747571</v>
      </c>
    </row>
    <row r="89" spans="1:10">
      <c r="A89" s="399" t="s">
        <v>495</v>
      </c>
      <c r="B89" s="404" t="s">
        <v>575</v>
      </c>
      <c r="C89" s="404" t="s">
        <v>498</v>
      </c>
      <c r="D89" s="401" t="s">
        <v>579</v>
      </c>
      <c r="E89" s="402">
        <v>432880</v>
      </c>
      <c r="F89" s="402">
        <v>2279432</v>
      </c>
      <c r="G89" s="402">
        <v>432880</v>
      </c>
      <c r="H89" s="402">
        <v>2279432</v>
      </c>
      <c r="I89" s="402">
        <v>0</v>
      </c>
      <c r="J89" s="403">
        <v>0</v>
      </c>
    </row>
    <row r="90" spans="1:10">
      <c r="A90" s="399" t="s">
        <v>495</v>
      </c>
      <c r="B90" s="404" t="s">
        <v>575</v>
      </c>
      <c r="C90" s="404" t="s">
        <v>504</v>
      </c>
      <c r="D90" s="401" t="s">
        <v>580</v>
      </c>
      <c r="E90" s="402">
        <v>182401</v>
      </c>
      <c r="F90" s="402">
        <v>1083609</v>
      </c>
      <c r="G90" s="402">
        <v>182401</v>
      </c>
      <c r="H90" s="402">
        <v>1083609</v>
      </c>
      <c r="I90" s="402">
        <v>0</v>
      </c>
      <c r="J90" s="403">
        <v>0</v>
      </c>
    </row>
    <row r="91" spans="1:10">
      <c r="A91" s="399" t="s">
        <v>493</v>
      </c>
      <c r="B91" s="404" t="s">
        <v>956</v>
      </c>
      <c r="C91" s="404" t="s">
        <v>956</v>
      </c>
      <c r="D91" s="401" t="s">
        <v>581</v>
      </c>
      <c r="E91" s="402">
        <v>174518</v>
      </c>
      <c r="F91" s="402">
        <v>817489</v>
      </c>
      <c r="G91" s="402">
        <v>174518</v>
      </c>
      <c r="H91" s="402">
        <v>817489</v>
      </c>
      <c r="I91" s="402">
        <v>0</v>
      </c>
      <c r="J91" s="403">
        <v>0</v>
      </c>
    </row>
    <row r="92" spans="1:10">
      <c r="A92" s="399" t="s">
        <v>493</v>
      </c>
      <c r="B92" s="404" t="s">
        <v>582</v>
      </c>
      <c r="C92" s="404" t="s">
        <v>956</v>
      </c>
      <c r="D92" s="401" t="s">
        <v>583</v>
      </c>
      <c r="E92" s="402">
        <v>33184</v>
      </c>
      <c r="F92" s="402">
        <v>239503</v>
      </c>
      <c r="G92" s="402">
        <v>33184</v>
      </c>
      <c r="H92" s="402">
        <v>239503</v>
      </c>
      <c r="I92" s="402">
        <v>0</v>
      </c>
      <c r="J92" s="403">
        <v>0</v>
      </c>
    </row>
    <row r="93" spans="1:10">
      <c r="A93" s="399" t="s">
        <v>493</v>
      </c>
      <c r="B93" s="404" t="s">
        <v>582</v>
      </c>
      <c r="C93" s="404" t="s">
        <v>474</v>
      </c>
      <c r="D93" s="401" t="s">
        <v>584</v>
      </c>
      <c r="E93" s="402">
        <v>33184</v>
      </c>
      <c r="F93" s="402">
        <v>239503</v>
      </c>
      <c r="G93" s="402">
        <v>33184</v>
      </c>
      <c r="H93" s="402">
        <v>239503</v>
      </c>
      <c r="I93" s="402">
        <v>0</v>
      </c>
      <c r="J93" s="403">
        <v>0</v>
      </c>
    </row>
    <row r="94" spans="1:10">
      <c r="A94" s="399" t="s">
        <v>493</v>
      </c>
      <c r="B94" s="404" t="s">
        <v>585</v>
      </c>
      <c r="C94" s="404" t="s">
        <v>956</v>
      </c>
      <c r="D94" s="401" t="s">
        <v>586</v>
      </c>
      <c r="E94" s="402">
        <v>4114</v>
      </c>
      <c r="F94" s="402">
        <v>16944</v>
      </c>
      <c r="G94" s="402">
        <v>4114</v>
      </c>
      <c r="H94" s="402">
        <v>16944</v>
      </c>
      <c r="I94" s="402">
        <v>0</v>
      </c>
      <c r="J94" s="403">
        <v>0</v>
      </c>
    </row>
    <row r="95" spans="1:10">
      <c r="A95" s="399" t="s">
        <v>493</v>
      </c>
      <c r="B95" s="404" t="s">
        <v>585</v>
      </c>
      <c r="C95" s="404" t="s">
        <v>474</v>
      </c>
      <c r="D95" s="401" t="s">
        <v>587</v>
      </c>
      <c r="E95" s="402">
        <v>4114</v>
      </c>
      <c r="F95" s="402">
        <v>16944</v>
      </c>
      <c r="G95" s="402">
        <v>4114</v>
      </c>
      <c r="H95" s="402">
        <v>16944</v>
      </c>
      <c r="I95" s="402">
        <v>0</v>
      </c>
      <c r="J95" s="403">
        <v>0</v>
      </c>
    </row>
    <row r="96" spans="1:10">
      <c r="A96" s="399" t="s">
        <v>493</v>
      </c>
      <c r="B96" s="404" t="s">
        <v>588</v>
      </c>
      <c r="C96" s="404" t="s">
        <v>956</v>
      </c>
      <c r="D96" s="401" t="s">
        <v>589</v>
      </c>
      <c r="E96" s="402">
        <v>137220</v>
      </c>
      <c r="F96" s="402">
        <v>561042</v>
      </c>
      <c r="G96" s="402">
        <v>137220</v>
      </c>
      <c r="H96" s="402">
        <v>561042</v>
      </c>
      <c r="I96" s="402">
        <v>0</v>
      </c>
      <c r="J96" s="403">
        <v>0</v>
      </c>
    </row>
    <row r="97" spans="1:10">
      <c r="A97" s="399" t="s">
        <v>493</v>
      </c>
      <c r="B97" s="404" t="s">
        <v>588</v>
      </c>
      <c r="C97" s="404" t="s">
        <v>474</v>
      </c>
      <c r="D97" s="401" t="s">
        <v>590</v>
      </c>
      <c r="E97" s="402">
        <v>137220</v>
      </c>
      <c r="F97" s="402">
        <v>561042</v>
      </c>
      <c r="G97" s="402">
        <v>137220</v>
      </c>
      <c r="H97" s="402">
        <v>561042</v>
      </c>
      <c r="I97" s="402">
        <v>0</v>
      </c>
      <c r="J97" s="403">
        <v>0</v>
      </c>
    </row>
    <row r="98" spans="1:10">
      <c r="A98" s="399" t="s">
        <v>498</v>
      </c>
      <c r="B98" s="404" t="s">
        <v>956</v>
      </c>
      <c r="C98" s="404" t="s">
        <v>956</v>
      </c>
      <c r="D98" s="401" t="s">
        <v>591</v>
      </c>
      <c r="E98" s="402">
        <v>1478108</v>
      </c>
      <c r="F98" s="402">
        <v>13045569</v>
      </c>
      <c r="G98" s="402">
        <v>1478108</v>
      </c>
      <c r="H98" s="402">
        <v>13045569</v>
      </c>
      <c r="I98" s="402">
        <v>0</v>
      </c>
      <c r="J98" s="403">
        <v>0</v>
      </c>
    </row>
    <row r="99" spans="1:10">
      <c r="A99" s="399" t="s">
        <v>498</v>
      </c>
      <c r="B99" s="404" t="s">
        <v>592</v>
      </c>
      <c r="C99" s="404" t="s">
        <v>956</v>
      </c>
      <c r="D99" s="401" t="s">
        <v>593</v>
      </c>
      <c r="E99" s="402">
        <v>1474608</v>
      </c>
      <c r="F99" s="402">
        <v>13015482</v>
      </c>
      <c r="G99" s="402">
        <v>1474608</v>
      </c>
      <c r="H99" s="402">
        <v>13015482</v>
      </c>
      <c r="I99" s="402">
        <v>0</v>
      </c>
      <c r="J99" s="403">
        <v>0</v>
      </c>
    </row>
    <row r="100" spans="1:10">
      <c r="A100" s="399" t="s">
        <v>498</v>
      </c>
      <c r="B100" s="404" t="s">
        <v>592</v>
      </c>
      <c r="C100" s="404" t="s">
        <v>472</v>
      </c>
      <c r="D100" s="401" t="s">
        <v>538</v>
      </c>
      <c r="E100" s="402">
        <v>1311058</v>
      </c>
      <c r="F100" s="402">
        <v>11468709</v>
      </c>
      <c r="G100" s="402">
        <v>1311058</v>
      </c>
      <c r="H100" s="402">
        <v>11468709</v>
      </c>
      <c r="I100" s="402">
        <v>0</v>
      </c>
      <c r="J100" s="403">
        <v>0</v>
      </c>
    </row>
    <row r="101" spans="1:10">
      <c r="A101" s="399" t="s">
        <v>498</v>
      </c>
      <c r="B101" s="404" t="s">
        <v>592</v>
      </c>
      <c r="C101" s="404" t="s">
        <v>474</v>
      </c>
      <c r="D101" s="401" t="s">
        <v>594</v>
      </c>
      <c r="E101" s="402">
        <v>34589</v>
      </c>
      <c r="F101" s="402">
        <v>325456</v>
      </c>
      <c r="G101" s="402">
        <v>34589</v>
      </c>
      <c r="H101" s="402">
        <v>325456</v>
      </c>
      <c r="I101" s="402">
        <v>0</v>
      </c>
      <c r="J101" s="403">
        <v>0</v>
      </c>
    </row>
    <row r="102" spans="1:10">
      <c r="A102" s="399" t="s">
        <v>498</v>
      </c>
      <c r="B102" s="404" t="s">
        <v>592</v>
      </c>
      <c r="C102" s="404" t="s">
        <v>495</v>
      </c>
      <c r="D102" s="401" t="s">
        <v>595</v>
      </c>
      <c r="E102" s="402">
        <v>128961</v>
      </c>
      <c r="F102" s="402">
        <v>1221317</v>
      </c>
      <c r="G102" s="402">
        <v>128961</v>
      </c>
      <c r="H102" s="402">
        <v>1221317</v>
      </c>
      <c r="I102" s="402">
        <v>0</v>
      </c>
      <c r="J102" s="403">
        <v>0</v>
      </c>
    </row>
    <row r="103" spans="1:10">
      <c r="A103" s="399" t="s">
        <v>498</v>
      </c>
      <c r="B103" s="404" t="s">
        <v>596</v>
      </c>
      <c r="C103" s="404" t="s">
        <v>956</v>
      </c>
      <c r="D103" s="401" t="s">
        <v>597</v>
      </c>
      <c r="E103" s="402">
        <v>3500</v>
      </c>
      <c r="F103" s="402">
        <v>30087</v>
      </c>
      <c r="G103" s="402">
        <v>3500</v>
      </c>
      <c r="H103" s="402">
        <v>30087</v>
      </c>
      <c r="I103" s="402">
        <v>0</v>
      </c>
      <c r="J103" s="403">
        <v>0</v>
      </c>
    </row>
    <row r="104" spans="1:10">
      <c r="A104" s="399" t="s">
        <v>498</v>
      </c>
      <c r="B104" s="404" t="s">
        <v>596</v>
      </c>
      <c r="C104" s="404" t="s">
        <v>474</v>
      </c>
      <c r="D104" s="401" t="s">
        <v>598</v>
      </c>
      <c r="E104" s="402">
        <v>3500</v>
      </c>
      <c r="F104" s="402">
        <v>30087</v>
      </c>
      <c r="G104" s="402">
        <v>3500</v>
      </c>
      <c r="H104" s="402">
        <v>30087</v>
      </c>
      <c r="I104" s="402">
        <v>0</v>
      </c>
      <c r="J104" s="403">
        <v>0</v>
      </c>
    </row>
    <row r="105" spans="1:10">
      <c r="A105" s="399" t="s">
        <v>504</v>
      </c>
      <c r="B105" s="404" t="s">
        <v>956</v>
      </c>
      <c r="C105" s="404" t="s">
        <v>956</v>
      </c>
      <c r="D105" s="401" t="s">
        <v>599</v>
      </c>
      <c r="E105" s="402">
        <v>196169</v>
      </c>
      <c r="F105" s="402">
        <v>2578237</v>
      </c>
      <c r="G105" s="402">
        <v>196169</v>
      </c>
      <c r="H105" s="402">
        <v>2578237</v>
      </c>
      <c r="I105" s="402">
        <v>0</v>
      </c>
      <c r="J105" s="403">
        <v>0</v>
      </c>
    </row>
    <row r="106" spans="1:10">
      <c r="A106" s="399" t="s">
        <v>504</v>
      </c>
      <c r="B106" s="404" t="s">
        <v>600</v>
      </c>
      <c r="C106" s="404" t="s">
        <v>956</v>
      </c>
      <c r="D106" s="401" t="s">
        <v>601</v>
      </c>
      <c r="E106" s="402">
        <v>196169</v>
      </c>
      <c r="F106" s="402">
        <v>2578237</v>
      </c>
      <c r="G106" s="402">
        <v>196169</v>
      </c>
      <c r="H106" s="402">
        <v>2578237</v>
      </c>
      <c r="I106" s="402">
        <v>0</v>
      </c>
      <c r="J106" s="403">
        <v>0</v>
      </c>
    </row>
    <row r="107" spans="1:10">
      <c r="A107" s="399" t="s">
        <v>504</v>
      </c>
      <c r="B107" s="404" t="s">
        <v>600</v>
      </c>
      <c r="C107" s="404" t="s">
        <v>472</v>
      </c>
      <c r="D107" s="401" t="s">
        <v>602</v>
      </c>
      <c r="E107" s="402">
        <v>196169</v>
      </c>
      <c r="F107" s="402">
        <v>2578237</v>
      </c>
      <c r="G107" s="402">
        <v>196169</v>
      </c>
      <c r="H107" s="402">
        <v>2578237</v>
      </c>
      <c r="I107" s="402">
        <v>0</v>
      </c>
      <c r="J107" s="403">
        <v>0</v>
      </c>
    </row>
    <row r="108" spans="1:10">
      <c r="A108" s="399" t="s">
        <v>506</v>
      </c>
      <c r="B108" s="404" t="s">
        <v>956</v>
      </c>
      <c r="C108" s="404" t="s">
        <v>956</v>
      </c>
      <c r="D108" s="401" t="s">
        <v>603</v>
      </c>
      <c r="E108" s="402">
        <v>0</v>
      </c>
      <c r="F108" s="402">
        <v>370174</v>
      </c>
      <c r="G108" s="402">
        <v>0</v>
      </c>
      <c r="H108" s="402">
        <v>370174</v>
      </c>
      <c r="I108" s="402">
        <v>0</v>
      </c>
      <c r="J108" s="403">
        <v>0</v>
      </c>
    </row>
    <row r="109" spans="1:10">
      <c r="A109" s="399" t="s">
        <v>506</v>
      </c>
      <c r="B109" s="404" t="s">
        <v>604</v>
      </c>
      <c r="C109" s="404" t="s">
        <v>956</v>
      </c>
      <c r="D109" s="401" t="s">
        <v>605</v>
      </c>
      <c r="E109" s="402">
        <v>0</v>
      </c>
      <c r="F109" s="402">
        <v>370174</v>
      </c>
      <c r="G109" s="402">
        <v>0</v>
      </c>
      <c r="H109" s="402">
        <v>370174</v>
      </c>
      <c r="I109" s="402">
        <v>0</v>
      </c>
      <c r="J109" s="403">
        <v>0</v>
      </c>
    </row>
    <row r="110" spans="1:10">
      <c r="A110" s="399" t="s">
        <v>506</v>
      </c>
      <c r="B110" s="404" t="s">
        <v>604</v>
      </c>
      <c r="C110" s="404" t="s">
        <v>474</v>
      </c>
      <c r="D110" s="401" t="s">
        <v>606</v>
      </c>
      <c r="E110" s="402">
        <v>0</v>
      </c>
      <c r="F110" s="402">
        <v>370174</v>
      </c>
      <c r="G110" s="402">
        <v>0</v>
      </c>
      <c r="H110" s="402">
        <v>370174</v>
      </c>
      <c r="I110" s="402">
        <v>0</v>
      </c>
      <c r="J110" s="403">
        <v>0</v>
      </c>
    </row>
    <row r="111" spans="1:10">
      <c r="A111" s="399" t="s">
        <v>956</v>
      </c>
      <c r="B111" s="404" t="s">
        <v>956</v>
      </c>
      <c r="C111" s="404" t="s">
        <v>956</v>
      </c>
      <c r="D111" s="401" t="s">
        <v>533</v>
      </c>
      <c r="E111" s="402">
        <v>3188976</v>
      </c>
      <c r="F111" s="402">
        <v>42370016</v>
      </c>
      <c r="G111" s="402">
        <v>148821</v>
      </c>
      <c r="H111" s="402">
        <v>1696473</v>
      </c>
      <c r="I111" s="402">
        <v>3040155</v>
      </c>
      <c r="J111" s="403">
        <v>40673543</v>
      </c>
    </row>
    <row r="112" spans="1:10">
      <c r="A112" s="399" t="s">
        <v>472</v>
      </c>
      <c r="B112" s="404" t="s">
        <v>956</v>
      </c>
      <c r="C112" s="404" t="s">
        <v>956</v>
      </c>
      <c r="D112" s="401" t="s">
        <v>535</v>
      </c>
      <c r="E112" s="402">
        <v>62940</v>
      </c>
      <c r="F112" s="402">
        <v>11694573</v>
      </c>
      <c r="G112" s="402">
        <v>62940</v>
      </c>
      <c r="H112" s="402">
        <v>317595</v>
      </c>
      <c r="I112" s="402">
        <v>0</v>
      </c>
      <c r="J112" s="403">
        <v>11376978</v>
      </c>
    </row>
    <row r="113" spans="1:10">
      <c r="A113" s="399" t="s">
        <v>472</v>
      </c>
      <c r="B113" s="404" t="s">
        <v>536</v>
      </c>
      <c r="C113" s="404" t="s">
        <v>956</v>
      </c>
      <c r="D113" s="401" t="s">
        <v>537</v>
      </c>
      <c r="E113" s="402">
        <v>62940</v>
      </c>
      <c r="F113" s="402">
        <v>199900</v>
      </c>
      <c r="G113" s="402">
        <v>62940</v>
      </c>
      <c r="H113" s="402">
        <v>199900</v>
      </c>
      <c r="I113" s="402">
        <v>0</v>
      </c>
      <c r="J113" s="403">
        <v>0</v>
      </c>
    </row>
    <row r="114" spans="1:10">
      <c r="A114" s="399" t="s">
        <v>472</v>
      </c>
      <c r="B114" s="404" t="s">
        <v>536</v>
      </c>
      <c r="C114" s="404" t="s">
        <v>607</v>
      </c>
      <c r="D114" s="401" t="s">
        <v>608</v>
      </c>
      <c r="E114" s="402">
        <v>62940</v>
      </c>
      <c r="F114" s="402">
        <v>199900</v>
      </c>
      <c r="G114" s="402">
        <v>62940</v>
      </c>
      <c r="H114" s="402">
        <v>199900</v>
      </c>
      <c r="I114" s="402">
        <v>0</v>
      </c>
      <c r="J114" s="403">
        <v>0</v>
      </c>
    </row>
    <row r="115" spans="1:10">
      <c r="A115" s="399" t="s">
        <v>472</v>
      </c>
      <c r="B115" s="404" t="s">
        <v>542</v>
      </c>
      <c r="C115" s="404" t="s">
        <v>956</v>
      </c>
      <c r="D115" s="401" t="s">
        <v>543</v>
      </c>
      <c r="E115" s="402">
        <v>0</v>
      </c>
      <c r="F115" s="402">
        <v>35000</v>
      </c>
      <c r="G115" s="402">
        <v>0</v>
      </c>
      <c r="H115" s="402">
        <v>35000</v>
      </c>
      <c r="I115" s="402">
        <v>0</v>
      </c>
      <c r="J115" s="403">
        <v>0</v>
      </c>
    </row>
    <row r="116" spans="1:10">
      <c r="A116" s="399" t="s">
        <v>472</v>
      </c>
      <c r="B116" s="404" t="s">
        <v>542</v>
      </c>
      <c r="C116" s="404" t="s">
        <v>607</v>
      </c>
      <c r="D116" s="401" t="s">
        <v>608</v>
      </c>
      <c r="E116" s="402">
        <v>0</v>
      </c>
      <c r="F116" s="402">
        <v>35000</v>
      </c>
      <c r="G116" s="402">
        <v>0</v>
      </c>
      <c r="H116" s="402">
        <v>35000</v>
      </c>
      <c r="I116" s="402">
        <v>0</v>
      </c>
      <c r="J116" s="403">
        <v>0</v>
      </c>
    </row>
    <row r="117" spans="1:10">
      <c r="A117" s="399" t="s">
        <v>472</v>
      </c>
      <c r="B117" s="404" t="s">
        <v>545</v>
      </c>
      <c r="C117" s="404" t="s">
        <v>956</v>
      </c>
      <c r="D117" s="401" t="s">
        <v>546</v>
      </c>
      <c r="E117" s="402">
        <v>0</v>
      </c>
      <c r="F117" s="402">
        <v>11459673</v>
      </c>
      <c r="G117" s="402">
        <v>0</v>
      </c>
      <c r="H117" s="402">
        <v>82695</v>
      </c>
      <c r="I117" s="402">
        <v>0</v>
      </c>
      <c r="J117" s="403">
        <v>11376978</v>
      </c>
    </row>
    <row r="118" spans="1:10">
      <c r="A118" s="399" t="s">
        <v>472</v>
      </c>
      <c r="B118" s="404" t="s">
        <v>545</v>
      </c>
      <c r="C118" s="404" t="s">
        <v>607</v>
      </c>
      <c r="D118" s="401" t="s">
        <v>608</v>
      </c>
      <c r="E118" s="402">
        <v>0</v>
      </c>
      <c r="F118" s="402">
        <v>11459673</v>
      </c>
      <c r="G118" s="402">
        <v>0</v>
      </c>
      <c r="H118" s="402">
        <v>82695</v>
      </c>
      <c r="I118" s="402">
        <v>0</v>
      </c>
      <c r="J118" s="403">
        <v>11376978</v>
      </c>
    </row>
    <row r="119" spans="1:10">
      <c r="A119" s="399" t="s">
        <v>474</v>
      </c>
      <c r="B119" s="404" t="s">
        <v>956</v>
      </c>
      <c r="C119" s="404" t="s">
        <v>956</v>
      </c>
      <c r="D119" s="401" t="s">
        <v>555</v>
      </c>
      <c r="E119" s="402">
        <v>85000</v>
      </c>
      <c r="F119" s="402">
        <v>791678</v>
      </c>
      <c r="G119" s="402">
        <v>85000</v>
      </c>
      <c r="H119" s="402">
        <v>183700</v>
      </c>
      <c r="I119" s="402">
        <v>0</v>
      </c>
      <c r="J119" s="403">
        <v>607978</v>
      </c>
    </row>
    <row r="120" spans="1:10">
      <c r="A120" s="399" t="s">
        <v>474</v>
      </c>
      <c r="B120" s="404" t="s">
        <v>556</v>
      </c>
      <c r="C120" s="404" t="s">
        <v>956</v>
      </c>
      <c r="D120" s="401" t="s">
        <v>557</v>
      </c>
      <c r="E120" s="402">
        <v>0</v>
      </c>
      <c r="F120" s="402">
        <v>98700</v>
      </c>
      <c r="G120" s="402">
        <v>0</v>
      </c>
      <c r="H120" s="402">
        <v>98700</v>
      </c>
      <c r="I120" s="402">
        <v>0</v>
      </c>
      <c r="J120" s="403">
        <v>0</v>
      </c>
    </row>
    <row r="121" spans="1:10">
      <c r="A121" s="399" t="s">
        <v>474</v>
      </c>
      <c r="B121" s="404" t="s">
        <v>556</v>
      </c>
      <c r="C121" s="404" t="s">
        <v>607</v>
      </c>
      <c r="D121" s="401" t="s">
        <v>608</v>
      </c>
      <c r="E121" s="402">
        <v>0</v>
      </c>
      <c r="F121" s="402">
        <v>98700</v>
      </c>
      <c r="G121" s="402">
        <v>0</v>
      </c>
      <c r="H121" s="402">
        <v>98700</v>
      </c>
      <c r="I121" s="402">
        <v>0</v>
      </c>
      <c r="J121" s="403">
        <v>0</v>
      </c>
    </row>
    <row r="122" spans="1:10">
      <c r="A122" s="399" t="s">
        <v>474</v>
      </c>
      <c r="B122" s="404" t="s">
        <v>560</v>
      </c>
      <c r="C122" s="404" t="s">
        <v>956</v>
      </c>
      <c r="D122" s="401" t="s">
        <v>561</v>
      </c>
      <c r="E122" s="402">
        <v>85000</v>
      </c>
      <c r="F122" s="402">
        <v>692978</v>
      </c>
      <c r="G122" s="402">
        <v>85000</v>
      </c>
      <c r="H122" s="402">
        <v>85000</v>
      </c>
      <c r="I122" s="402">
        <v>0</v>
      </c>
      <c r="J122" s="403">
        <v>607978</v>
      </c>
    </row>
    <row r="123" spans="1:10">
      <c r="A123" s="399" t="s">
        <v>474</v>
      </c>
      <c r="B123" s="404" t="s">
        <v>560</v>
      </c>
      <c r="C123" s="404" t="s">
        <v>607</v>
      </c>
      <c r="D123" s="401" t="s">
        <v>608</v>
      </c>
      <c r="E123" s="402">
        <v>85000</v>
      </c>
      <c r="F123" s="402">
        <v>692978</v>
      </c>
      <c r="G123" s="402">
        <v>85000</v>
      </c>
      <c r="H123" s="402">
        <v>85000</v>
      </c>
      <c r="I123" s="402">
        <v>0</v>
      </c>
      <c r="J123" s="403">
        <v>607978</v>
      </c>
    </row>
    <row r="124" spans="1:10">
      <c r="A124" s="399" t="s">
        <v>495</v>
      </c>
      <c r="B124" s="404" t="s">
        <v>956</v>
      </c>
      <c r="C124" s="404" t="s">
        <v>956</v>
      </c>
      <c r="D124" s="401" t="s">
        <v>564</v>
      </c>
      <c r="E124" s="402">
        <v>3041036</v>
      </c>
      <c r="F124" s="402">
        <v>29883765</v>
      </c>
      <c r="G124" s="402">
        <v>881</v>
      </c>
      <c r="H124" s="402">
        <v>1195178</v>
      </c>
      <c r="I124" s="402">
        <v>3040155</v>
      </c>
      <c r="J124" s="403">
        <v>28688587</v>
      </c>
    </row>
    <row r="125" spans="1:10">
      <c r="A125" s="399" t="s">
        <v>495</v>
      </c>
      <c r="B125" s="404" t="s">
        <v>572</v>
      </c>
      <c r="C125" s="404" t="s">
        <v>956</v>
      </c>
      <c r="D125" s="401" t="s">
        <v>573</v>
      </c>
      <c r="E125" s="402">
        <v>0</v>
      </c>
      <c r="F125" s="402">
        <v>715735</v>
      </c>
      <c r="G125" s="402">
        <v>0</v>
      </c>
      <c r="H125" s="402">
        <v>260465</v>
      </c>
      <c r="I125" s="402">
        <v>0</v>
      </c>
      <c r="J125" s="403">
        <v>455270</v>
      </c>
    </row>
    <row r="126" spans="1:10">
      <c r="A126" s="399" t="s">
        <v>495</v>
      </c>
      <c r="B126" s="404" t="s">
        <v>572</v>
      </c>
      <c r="C126" s="404" t="s">
        <v>495</v>
      </c>
      <c r="D126" s="401" t="s">
        <v>609</v>
      </c>
      <c r="E126" s="402">
        <v>0</v>
      </c>
      <c r="F126" s="402">
        <v>715735</v>
      </c>
      <c r="G126" s="402">
        <v>0</v>
      </c>
      <c r="H126" s="402">
        <v>260465</v>
      </c>
      <c r="I126" s="402">
        <v>0</v>
      </c>
      <c r="J126" s="403">
        <v>455270</v>
      </c>
    </row>
    <row r="127" spans="1:10">
      <c r="A127" s="399" t="s">
        <v>495</v>
      </c>
      <c r="B127" s="404" t="s">
        <v>575</v>
      </c>
      <c r="C127" s="404" t="s">
        <v>956</v>
      </c>
      <c r="D127" s="401" t="s">
        <v>576</v>
      </c>
      <c r="E127" s="402">
        <v>3041036</v>
      </c>
      <c r="F127" s="402">
        <v>29168030</v>
      </c>
      <c r="G127" s="402">
        <v>881</v>
      </c>
      <c r="H127" s="402">
        <v>934713</v>
      </c>
      <c r="I127" s="402">
        <v>3040155</v>
      </c>
      <c r="J127" s="403">
        <v>28233317</v>
      </c>
    </row>
    <row r="128" spans="1:10">
      <c r="A128" s="399" t="s">
        <v>495</v>
      </c>
      <c r="B128" s="404" t="s">
        <v>575</v>
      </c>
      <c r="C128" s="404" t="s">
        <v>508</v>
      </c>
      <c r="D128" s="401" t="s">
        <v>610</v>
      </c>
      <c r="E128" s="402">
        <v>1411566</v>
      </c>
      <c r="F128" s="402">
        <v>24221896</v>
      </c>
      <c r="G128" s="402">
        <v>881</v>
      </c>
      <c r="H128" s="402">
        <v>584207</v>
      </c>
      <c r="I128" s="402">
        <v>1410685</v>
      </c>
      <c r="J128" s="403">
        <v>23637689</v>
      </c>
    </row>
    <row r="129" spans="1:10">
      <c r="A129" s="399" t="s">
        <v>495</v>
      </c>
      <c r="B129" s="404" t="s">
        <v>575</v>
      </c>
      <c r="C129" s="404" t="s">
        <v>516</v>
      </c>
      <c r="D129" s="401" t="s">
        <v>612</v>
      </c>
      <c r="E129" s="402">
        <v>181437</v>
      </c>
      <c r="F129" s="402">
        <v>443530</v>
      </c>
      <c r="G129" s="402">
        <v>0</v>
      </c>
      <c r="H129" s="402">
        <v>130300</v>
      </c>
      <c r="I129" s="402">
        <v>181437</v>
      </c>
      <c r="J129" s="403">
        <v>313230</v>
      </c>
    </row>
    <row r="130" spans="1:10">
      <c r="A130" s="399" t="s">
        <v>495</v>
      </c>
      <c r="B130" s="404" t="s">
        <v>575</v>
      </c>
      <c r="C130" s="404" t="s">
        <v>607</v>
      </c>
      <c r="D130" s="401" t="s">
        <v>608</v>
      </c>
      <c r="E130" s="402">
        <v>1448033</v>
      </c>
      <c r="F130" s="402">
        <v>4502604</v>
      </c>
      <c r="G130" s="402">
        <v>0</v>
      </c>
      <c r="H130" s="402">
        <v>220206</v>
      </c>
      <c r="I130" s="402">
        <v>1448033</v>
      </c>
      <c r="J130" s="403">
        <v>4282398</v>
      </c>
    </row>
    <row r="131" spans="1:10">
      <c r="A131" s="399" t="s">
        <v>956</v>
      </c>
      <c r="B131" s="404" t="s">
        <v>956</v>
      </c>
      <c r="C131" s="404" t="s">
        <v>956</v>
      </c>
      <c r="D131" s="401" t="s">
        <v>622</v>
      </c>
      <c r="E131" s="402">
        <v>450561</v>
      </c>
      <c r="F131" s="402">
        <v>2497344</v>
      </c>
      <c r="G131" s="402">
        <v>450561</v>
      </c>
      <c r="H131" s="402">
        <v>2497344</v>
      </c>
      <c r="I131" s="402">
        <v>0</v>
      </c>
      <c r="J131" s="403">
        <v>0</v>
      </c>
    </row>
    <row r="132" spans="1:10">
      <c r="A132" s="399" t="s">
        <v>956</v>
      </c>
      <c r="B132" s="404" t="s">
        <v>956</v>
      </c>
      <c r="C132" s="404" t="s">
        <v>956</v>
      </c>
      <c r="D132" s="401" t="s">
        <v>623</v>
      </c>
      <c r="E132" s="402">
        <v>449681</v>
      </c>
      <c r="F132" s="402">
        <v>2470985</v>
      </c>
      <c r="G132" s="402">
        <v>449681</v>
      </c>
      <c r="H132" s="402">
        <v>2470985</v>
      </c>
      <c r="I132" s="402">
        <v>0</v>
      </c>
      <c r="J132" s="403">
        <v>0</v>
      </c>
    </row>
    <row r="133" spans="1:10">
      <c r="A133" s="399" t="s">
        <v>956</v>
      </c>
      <c r="B133" s="404" t="s">
        <v>956</v>
      </c>
      <c r="C133" s="404" t="s">
        <v>956</v>
      </c>
      <c r="D133" s="401" t="s">
        <v>624</v>
      </c>
      <c r="E133" s="402">
        <v>880</v>
      </c>
      <c r="F133" s="402">
        <v>26359</v>
      </c>
      <c r="G133" s="402">
        <v>880</v>
      </c>
      <c r="H133" s="402">
        <v>26359</v>
      </c>
      <c r="I133" s="402">
        <v>0</v>
      </c>
      <c r="J133" s="403">
        <v>0</v>
      </c>
    </row>
    <row r="134" spans="1:10">
      <c r="A134" s="399" t="s">
        <v>956</v>
      </c>
      <c r="B134" s="404" t="s">
        <v>956</v>
      </c>
      <c r="C134" s="404" t="s">
        <v>956</v>
      </c>
      <c r="D134" s="401" t="s">
        <v>615</v>
      </c>
      <c r="E134" s="402">
        <v>12057506</v>
      </c>
      <c r="F134" s="402">
        <v>124444547</v>
      </c>
      <c r="G134" s="402" t="s">
        <v>956</v>
      </c>
      <c r="H134" s="402" t="s">
        <v>956</v>
      </c>
      <c r="I134" s="402" t="s">
        <v>956</v>
      </c>
      <c r="J134" s="403" t="s">
        <v>956</v>
      </c>
    </row>
    <row r="135" spans="1:10">
      <c r="A135" s="399" t="s">
        <v>956</v>
      </c>
      <c r="B135" s="404" t="s">
        <v>956</v>
      </c>
      <c r="C135" s="404" t="s">
        <v>956</v>
      </c>
      <c r="D135" s="401" t="s">
        <v>956</v>
      </c>
      <c r="E135" s="402" t="s">
        <v>956</v>
      </c>
      <c r="F135" s="402" t="s">
        <v>956</v>
      </c>
      <c r="G135" s="402" t="s">
        <v>956</v>
      </c>
      <c r="H135" s="402" t="s">
        <v>956</v>
      </c>
      <c r="I135" s="402" t="s">
        <v>956</v>
      </c>
      <c r="J135" s="403" t="s">
        <v>956</v>
      </c>
    </row>
    <row r="136" spans="1:10">
      <c r="A136" s="399" t="s">
        <v>956</v>
      </c>
      <c r="B136" s="404" t="s">
        <v>956</v>
      </c>
      <c r="C136" s="404" t="s">
        <v>956</v>
      </c>
      <c r="D136" s="401" t="s">
        <v>616</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617</v>
      </c>
      <c r="E137" s="402">
        <v>130740213</v>
      </c>
      <c r="F137" s="402" t="s">
        <v>956</v>
      </c>
      <c r="G137" s="402" t="s">
        <v>956</v>
      </c>
      <c r="H137" s="402" t="s">
        <v>956</v>
      </c>
      <c r="I137" s="402" t="s">
        <v>956</v>
      </c>
      <c r="J137" s="403" t="s">
        <v>956</v>
      </c>
    </row>
    <row r="138" spans="1:10">
      <c r="A138" s="399" t="s">
        <v>956</v>
      </c>
      <c r="B138" s="404" t="s">
        <v>956</v>
      </c>
      <c r="C138" s="404" t="s">
        <v>956</v>
      </c>
      <c r="D138" s="401" t="s">
        <v>618</v>
      </c>
      <c r="E138" s="402">
        <v>338212</v>
      </c>
      <c r="F138" s="402" t="s">
        <v>956</v>
      </c>
      <c r="G138" s="402" t="s">
        <v>956</v>
      </c>
      <c r="H138" s="402" t="s">
        <v>956</v>
      </c>
      <c r="I138" s="402" t="s">
        <v>956</v>
      </c>
      <c r="J138" s="403" t="s">
        <v>956</v>
      </c>
    </row>
    <row r="139" spans="1:10" ht="16.2" customHeight="1">
      <c r="A139" s="399" t="s">
        <v>956</v>
      </c>
      <c r="B139" s="404" t="s">
        <v>956</v>
      </c>
      <c r="C139" s="404" t="s">
        <v>956</v>
      </c>
      <c r="D139" s="401" t="s">
        <v>619</v>
      </c>
      <c r="E139" s="402">
        <v>131078425</v>
      </c>
      <c r="F139" s="402" t="s">
        <v>956</v>
      </c>
      <c r="G139" s="402" t="s">
        <v>956</v>
      </c>
      <c r="H139" s="402" t="s">
        <v>956</v>
      </c>
      <c r="I139" s="402" t="s">
        <v>956</v>
      </c>
      <c r="J139" s="403" t="s">
        <v>956</v>
      </c>
    </row>
    <row r="140" spans="1:10">
      <c r="A140" s="937" t="s">
        <v>1253</v>
      </c>
      <c r="B140" s="937" t="s">
        <v>956</v>
      </c>
      <c r="C140" s="937" t="s">
        <v>956</v>
      </c>
      <c r="D140" s="937" t="s">
        <v>956</v>
      </c>
      <c r="E140" s="937" t="s">
        <v>956</v>
      </c>
      <c r="F140" s="937" t="s">
        <v>956</v>
      </c>
      <c r="G140" s="937" t="s">
        <v>956</v>
      </c>
      <c r="H140" s="937" t="s">
        <v>956</v>
      </c>
      <c r="I140" s="937" t="s">
        <v>956</v>
      </c>
      <c r="J140" s="937" t="s">
        <v>956</v>
      </c>
    </row>
  </sheetData>
  <mergeCells count="5">
    <mergeCell ref="A1:D1"/>
    <mergeCell ref="E1:F1"/>
    <mergeCell ref="G1:H1"/>
    <mergeCell ref="I1:J1"/>
    <mergeCell ref="A140:J140"/>
  </mergeCells>
  <phoneticPr fontId="5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11F8-5B43-4830-B073-C7173A805379}">
  <dimension ref="A1:J140"/>
  <sheetViews>
    <sheetView topLeftCell="A127" workbookViewId="0">
      <selection activeCell="G136" sqref="G13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938" t="s">
        <v>460</v>
      </c>
      <c r="B1" s="939"/>
      <c r="C1" s="939"/>
      <c r="D1" s="940"/>
      <c r="E1" s="941" t="s">
        <v>461</v>
      </c>
      <c r="F1" s="942"/>
      <c r="G1" s="941" t="s">
        <v>462</v>
      </c>
      <c r="H1" s="942"/>
      <c r="I1" s="941" t="s">
        <v>463</v>
      </c>
      <c r="J1" s="942"/>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15001199</v>
      </c>
      <c r="F3" s="402">
        <v>172629980</v>
      </c>
      <c r="G3" s="402">
        <v>15001199</v>
      </c>
      <c r="H3" s="402">
        <v>154414044</v>
      </c>
      <c r="I3" s="402">
        <v>0</v>
      </c>
      <c r="J3" s="403">
        <v>18215936</v>
      </c>
    </row>
    <row r="4" spans="1:10">
      <c r="A4" s="399" t="s">
        <v>956</v>
      </c>
      <c r="B4" s="404" t="s">
        <v>956</v>
      </c>
      <c r="C4" s="404" t="s">
        <v>956</v>
      </c>
      <c r="D4" s="401" t="s">
        <v>471</v>
      </c>
      <c r="E4" s="402">
        <v>15001199</v>
      </c>
      <c r="F4" s="402">
        <v>172629980</v>
      </c>
      <c r="G4" s="402">
        <v>15001199</v>
      </c>
      <c r="H4" s="402">
        <v>154414044</v>
      </c>
      <c r="I4" s="402">
        <v>0</v>
      </c>
      <c r="J4" s="403">
        <v>18215936</v>
      </c>
    </row>
    <row r="5" spans="1:10">
      <c r="A5" s="399" t="s">
        <v>472</v>
      </c>
      <c r="B5" s="404" t="s">
        <v>956</v>
      </c>
      <c r="C5" s="404" t="s">
        <v>956</v>
      </c>
      <c r="D5" s="401" t="s">
        <v>473</v>
      </c>
      <c r="E5" s="402">
        <v>12742319</v>
      </c>
      <c r="F5" s="402">
        <v>119664557</v>
      </c>
      <c r="G5" s="402">
        <v>12742319</v>
      </c>
      <c r="H5" s="402">
        <v>119664557</v>
      </c>
      <c r="I5" s="402">
        <v>0</v>
      </c>
      <c r="J5" s="403">
        <v>0</v>
      </c>
    </row>
    <row r="6" spans="1:10">
      <c r="A6" s="399" t="s">
        <v>472</v>
      </c>
      <c r="B6" s="404" t="s">
        <v>474</v>
      </c>
      <c r="C6" s="404" t="s">
        <v>956</v>
      </c>
      <c r="D6" s="401" t="s">
        <v>475</v>
      </c>
      <c r="E6" s="402">
        <v>0</v>
      </c>
      <c r="F6" s="402">
        <v>1059654</v>
      </c>
      <c r="G6" s="402">
        <v>0</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0</v>
      </c>
      <c r="F8" s="402">
        <v>58707</v>
      </c>
      <c r="G8" s="402">
        <v>0</v>
      </c>
      <c r="H8" s="402">
        <v>58707</v>
      </c>
      <c r="I8" s="402">
        <v>0</v>
      </c>
      <c r="J8" s="403">
        <v>0</v>
      </c>
    </row>
    <row r="9" spans="1:10">
      <c r="A9" s="399" t="s">
        <v>472</v>
      </c>
      <c r="B9" s="404" t="s">
        <v>478</v>
      </c>
      <c r="C9" s="404" t="s">
        <v>956</v>
      </c>
      <c r="D9" s="401" t="s">
        <v>479</v>
      </c>
      <c r="E9" s="402">
        <v>13198</v>
      </c>
      <c r="F9" s="402">
        <v>165947</v>
      </c>
      <c r="G9" s="402">
        <v>13198</v>
      </c>
      <c r="H9" s="402">
        <v>165947</v>
      </c>
      <c r="I9" s="402">
        <v>0</v>
      </c>
      <c r="J9" s="403">
        <v>0</v>
      </c>
    </row>
    <row r="10" spans="1:10">
      <c r="A10" s="399" t="s">
        <v>472</v>
      </c>
      <c r="B10" s="404" t="s">
        <v>478</v>
      </c>
      <c r="C10" s="404" t="s">
        <v>472</v>
      </c>
      <c r="D10" s="401" t="s">
        <v>480</v>
      </c>
      <c r="E10" s="402">
        <v>13198</v>
      </c>
      <c r="F10" s="402">
        <v>165947</v>
      </c>
      <c r="G10" s="402">
        <v>13198</v>
      </c>
      <c r="H10" s="402">
        <v>165947</v>
      </c>
      <c r="I10" s="402">
        <v>0</v>
      </c>
      <c r="J10" s="403">
        <v>0</v>
      </c>
    </row>
    <row r="11" spans="1:10">
      <c r="A11" s="399" t="s">
        <v>472</v>
      </c>
      <c r="B11" s="404" t="s">
        <v>481</v>
      </c>
      <c r="C11" s="404" t="s">
        <v>956</v>
      </c>
      <c r="D11" s="401" t="s">
        <v>482</v>
      </c>
      <c r="E11" s="402">
        <v>96655</v>
      </c>
      <c r="F11" s="402">
        <v>4516833</v>
      </c>
      <c r="G11" s="402">
        <v>96655</v>
      </c>
      <c r="H11" s="402">
        <v>4516833</v>
      </c>
      <c r="I11" s="402">
        <v>0</v>
      </c>
      <c r="J11" s="403">
        <v>0</v>
      </c>
    </row>
    <row r="12" spans="1:10">
      <c r="A12" s="399" t="s">
        <v>472</v>
      </c>
      <c r="B12" s="404" t="s">
        <v>481</v>
      </c>
      <c r="C12" s="404" t="s">
        <v>472</v>
      </c>
      <c r="D12" s="401" t="s">
        <v>483</v>
      </c>
      <c r="E12" s="402">
        <v>96655</v>
      </c>
      <c r="F12" s="402">
        <v>4516833</v>
      </c>
      <c r="G12" s="402">
        <v>96655</v>
      </c>
      <c r="H12" s="402">
        <v>4516833</v>
      </c>
      <c r="I12" s="402">
        <v>0</v>
      </c>
      <c r="J12" s="403">
        <v>0</v>
      </c>
    </row>
    <row r="13" spans="1:10">
      <c r="A13" s="399" t="s">
        <v>472</v>
      </c>
      <c r="B13" s="404" t="s">
        <v>484</v>
      </c>
      <c r="C13" s="404" t="s">
        <v>956</v>
      </c>
      <c r="D13" s="401" t="s">
        <v>485</v>
      </c>
      <c r="E13" s="402">
        <v>41268</v>
      </c>
      <c r="F13" s="402">
        <v>375219</v>
      </c>
      <c r="G13" s="402">
        <v>41268</v>
      </c>
      <c r="H13" s="402">
        <v>375219</v>
      </c>
      <c r="I13" s="402">
        <v>0</v>
      </c>
      <c r="J13" s="403">
        <v>0</v>
      </c>
    </row>
    <row r="14" spans="1:10">
      <c r="A14" s="399" t="s">
        <v>472</v>
      </c>
      <c r="B14" s="404" t="s">
        <v>484</v>
      </c>
      <c r="C14" s="404" t="s">
        <v>472</v>
      </c>
      <c r="D14" s="401" t="s">
        <v>486</v>
      </c>
      <c r="E14" s="402">
        <v>41268</v>
      </c>
      <c r="F14" s="402">
        <v>375219</v>
      </c>
      <c r="G14" s="402">
        <v>41268</v>
      </c>
      <c r="H14" s="402">
        <v>375219</v>
      </c>
      <c r="I14" s="402">
        <v>0</v>
      </c>
      <c r="J14" s="403">
        <v>0</v>
      </c>
    </row>
    <row r="15" spans="1:10">
      <c r="A15" s="399" t="s">
        <v>472</v>
      </c>
      <c r="B15" s="404" t="s">
        <v>487</v>
      </c>
      <c r="C15" s="404" t="s">
        <v>956</v>
      </c>
      <c r="D15" s="401" t="s">
        <v>488</v>
      </c>
      <c r="E15" s="402">
        <v>12198</v>
      </c>
      <c r="F15" s="402">
        <v>90812</v>
      </c>
      <c r="G15" s="402">
        <v>12198</v>
      </c>
      <c r="H15" s="402">
        <v>90812</v>
      </c>
      <c r="I15" s="402">
        <v>0</v>
      </c>
      <c r="J15" s="403">
        <v>0</v>
      </c>
    </row>
    <row r="16" spans="1:10">
      <c r="A16" s="399" t="s">
        <v>472</v>
      </c>
      <c r="B16" s="404" t="s">
        <v>487</v>
      </c>
      <c r="C16" s="404" t="s">
        <v>472</v>
      </c>
      <c r="D16" s="401" t="s">
        <v>489</v>
      </c>
      <c r="E16" s="402">
        <v>12198</v>
      </c>
      <c r="F16" s="402">
        <v>90812</v>
      </c>
      <c r="G16" s="402">
        <v>12198</v>
      </c>
      <c r="H16" s="402">
        <v>90812</v>
      </c>
      <c r="I16" s="402">
        <v>0</v>
      </c>
      <c r="J16" s="403">
        <v>0</v>
      </c>
    </row>
    <row r="17" spans="1:10">
      <c r="A17" s="399" t="s">
        <v>472</v>
      </c>
      <c r="B17" s="404" t="s">
        <v>490</v>
      </c>
      <c r="C17" s="404" t="s">
        <v>956</v>
      </c>
      <c r="D17" s="401" t="s">
        <v>491</v>
      </c>
      <c r="E17" s="402">
        <v>12579000</v>
      </c>
      <c r="F17" s="402">
        <v>113456092</v>
      </c>
      <c r="G17" s="402">
        <v>12579000</v>
      </c>
      <c r="H17" s="402">
        <v>113456092</v>
      </c>
      <c r="I17" s="402">
        <v>0</v>
      </c>
      <c r="J17" s="403">
        <v>0</v>
      </c>
    </row>
    <row r="18" spans="1:10">
      <c r="A18" s="399" t="s">
        <v>472</v>
      </c>
      <c r="B18" s="404" t="s">
        <v>490</v>
      </c>
      <c r="C18" s="404" t="s">
        <v>472</v>
      </c>
      <c r="D18" s="401" t="s">
        <v>492</v>
      </c>
      <c r="E18" s="402">
        <v>11646000</v>
      </c>
      <c r="F18" s="402">
        <v>108907080</v>
      </c>
      <c r="G18" s="402">
        <v>11646000</v>
      </c>
      <c r="H18" s="402">
        <v>108907080</v>
      </c>
      <c r="I18" s="402">
        <v>0</v>
      </c>
      <c r="J18" s="403">
        <v>0</v>
      </c>
    </row>
    <row r="19" spans="1:10">
      <c r="A19" s="399" t="s">
        <v>472</v>
      </c>
      <c r="B19" s="404" t="s">
        <v>490</v>
      </c>
      <c r="C19" s="404" t="s">
        <v>474</v>
      </c>
      <c r="D19" s="401" t="s">
        <v>1072</v>
      </c>
      <c r="E19" s="402">
        <v>933000</v>
      </c>
      <c r="F19" s="402">
        <v>4549012</v>
      </c>
      <c r="G19" s="402">
        <v>933000</v>
      </c>
      <c r="H19" s="402">
        <v>4549012</v>
      </c>
      <c r="I19" s="402">
        <v>0</v>
      </c>
      <c r="J19" s="403">
        <v>0</v>
      </c>
    </row>
    <row r="20" spans="1:10">
      <c r="A20" s="399" t="s">
        <v>493</v>
      </c>
      <c r="B20" s="404" t="s">
        <v>956</v>
      </c>
      <c r="C20" s="404" t="s">
        <v>956</v>
      </c>
      <c r="D20" s="401" t="s">
        <v>494</v>
      </c>
      <c r="E20" s="402">
        <v>4045</v>
      </c>
      <c r="F20" s="402">
        <v>435279</v>
      </c>
      <c r="G20" s="402">
        <v>4045</v>
      </c>
      <c r="H20" s="402">
        <v>435279</v>
      </c>
      <c r="I20" s="402">
        <v>0</v>
      </c>
      <c r="J20" s="403">
        <v>0</v>
      </c>
    </row>
    <row r="21" spans="1:10">
      <c r="A21" s="399" t="s">
        <v>493</v>
      </c>
      <c r="B21" s="404" t="s">
        <v>495</v>
      </c>
      <c r="C21" s="404" t="s">
        <v>956</v>
      </c>
      <c r="D21" s="401" t="s">
        <v>496</v>
      </c>
      <c r="E21" s="402">
        <v>4045</v>
      </c>
      <c r="F21" s="402">
        <v>435279</v>
      </c>
      <c r="G21" s="402">
        <v>4045</v>
      </c>
      <c r="H21" s="402">
        <v>435279</v>
      </c>
      <c r="I21" s="402">
        <v>0</v>
      </c>
      <c r="J21" s="403">
        <v>0</v>
      </c>
    </row>
    <row r="22" spans="1:10">
      <c r="A22" s="399" t="s">
        <v>493</v>
      </c>
      <c r="B22" s="404" t="s">
        <v>495</v>
      </c>
      <c r="C22" s="404" t="s">
        <v>472</v>
      </c>
      <c r="D22" s="401" t="s">
        <v>497</v>
      </c>
      <c r="E22" s="402">
        <v>4045</v>
      </c>
      <c r="F22" s="402">
        <v>435279</v>
      </c>
      <c r="G22" s="402">
        <v>4045</v>
      </c>
      <c r="H22" s="402">
        <v>435279</v>
      </c>
      <c r="I22" s="402">
        <v>0</v>
      </c>
      <c r="J22" s="403">
        <v>0</v>
      </c>
    </row>
    <row r="23" spans="1:10">
      <c r="A23" s="399" t="s">
        <v>498</v>
      </c>
      <c r="B23" s="404" t="s">
        <v>956</v>
      </c>
      <c r="C23" s="404" t="s">
        <v>956</v>
      </c>
      <c r="D23" s="401" t="s">
        <v>499</v>
      </c>
      <c r="E23" s="402">
        <v>1022198</v>
      </c>
      <c r="F23" s="402">
        <v>6562710</v>
      </c>
      <c r="G23" s="402">
        <v>1022198</v>
      </c>
      <c r="H23" s="402">
        <v>6562710</v>
      </c>
      <c r="I23" s="402">
        <v>0</v>
      </c>
      <c r="J23" s="403">
        <v>0</v>
      </c>
    </row>
    <row r="24" spans="1:10">
      <c r="A24" s="399" t="s">
        <v>498</v>
      </c>
      <c r="B24" s="404" t="s">
        <v>472</v>
      </c>
      <c r="C24" s="404" t="s">
        <v>956</v>
      </c>
      <c r="D24" s="401" t="s">
        <v>500</v>
      </c>
      <c r="E24" s="402">
        <v>18100</v>
      </c>
      <c r="F24" s="402">
        <v>97300</v>
      </c>
      <c r="G24" s="402">
        <v>18100</v>
      </c>
      <c r="H24" s="402">
        <v>97300</v>
      </c>
      <c r="I24" s="402">
        <v>0</v>
      </c>
      <c r="J24" s="403">
        <v>0</v>
      </c>
    </row>
    <row r="25" spans="1:10">
      <c r="A25" s="399" t="s">
        <v>498</v>
      </c>
      <c r="B25" s="404" t="s">
        <v>472</v>
      </c>
      <c r="C25" s="404" t="s">
        <v>474</v>
      </c>
      <c r="D25" s="401" t="s">
        <v>501</v>
      </c>
      <c r="E25" s="402">
        <v>18100</v>
      </c>
      <c r="F25" s="402">
        <v>97300</v>
      </c>
      <c r="G25" s="402">
        <v>18100</v>
      </c>
      <c r="H25" s="402">
        <v>97300</v>
      </c>
      <c r="I25" s="402">
        <v>0</v>
      </c>
      <c r="J25" s="403">
        <v>0</v>
      </c>
    </row>
    <row r="26" spans="1:10">
      <c r="A26" s="399" t="s">
        <v>498</v>
      </c>
      <c r="B26" s="404" t="s">
        <v>495</v>
      </c>
      <c r="C26" s="404" t="s">
        <v>956</v>
      </c>
      <c r="D26" s="401" t="s">
        <v>502</v>
      </c>
      <c r="E26" s="402">
        <v>1004098</v>
      </c>
      <c r="F26" s="402">
        <v>6465410</v>
      </c>
      <c r="G26" s="402">
        <v>1004098</v>
      </c>
      <c r="H26" s="402">
        <v>6465410</v>
      </c>
      <c r="I26" s="402">
        <v>0</v>
      </c>
      <c r="J26" s="403">
        <v>0</v>
      </c>
    </row>
    <row r="27" spans="1:10">
      <c r="A27" s="399" t="s">
        <v>498</v>
      </c>
      <c r="B27" s="404" t="s">
        <v>495</v>
      </c>
      <c r="C27" s="404" t="s">
        <v>495</v>
      </c>
      <c r="D27" s="401" t="s">
        <v>503</v>
      </c>
      <c r="E27" s="402">
        <v>0</v>
      </c>
      <c r="F27" s="402">
        <v>26500</v>
      </c>
      <c r="G27" s="402">
        <v>0</v>
      </c>
      <c r="H27" s="402">
        <v>26500</v>
      </c>
      <c r="I27" s="402">
        <v>0</v>
      </c>
      <c r="J27" s="403">
        <v>0</v>
      </c>
    </row>
    <row r="28" spans="1:10">
      <c r="A28" s="399" t="s">
        <v>498</v>
      </c>
      <c r="B28" s="404" t="s">
        <v>495</v>
      </c>
      <c r="C28" s="404" t="s">
        <v>504</v>
      </c>
      <c r="D28" s="401" t="s">
        <v>505</v>
      </c>
      <c r="E28" s="402">
        <v>940710</v>
      </c>
      <c r="F28" s="402">
        <v>6216160</v>
      </c>
      <c r="G28" s="402">
        <v>940710</v>
      </c>
      <c r="H28" s="402">
        <v>6216160</v>
      </c>
      <c r="I28" s="402">
        <v>0</v>
      </c>
      <c r="J28" s="403">
        <v>0</v>
      </c>
    </row>
    <row r="29" spans="1:10">
      <c r="A29" s="399" t="s">
        <v>498</v>
      </c>
      <c r="B29" s="404" t="s">
        <v>495</v>
      </c>
      <c r="C29" s="404" t="s">
        <v>506</v>
      </c>
      <c r="D29" s="401" t="s">
        <v>507</v>
      </c>
      <c r="E29" s="402">
        <v>63388</v>
      </c>
      <c r="F29" s="402">
        <v>222750</v>
      </c>
      <c r="G29" s="402">
        <v>63388</v>
      </c>
      <c r="H29" s="402">
        <v>222750</v>
      </c>
      <c r="I29" s="402">
        <v>0</v>
      </c>
      <c r="J29" s="403">
        <v>0</v>
      </c>
    </row>
    <row r="30" spans="1:10">
      <c r="A30" s="399" t="s">
        <v>508</v>
      </c>
      <c r="B30" s="404" t="s">
        <v>956</v>
      </c>
      <c r="C30" s="404" t="s">
        <v>956</v>
      </c>
      <c r="D30" s="401" t="s">
        <v>509</v>
      </c>
      <c r="E30" s="402">
        <v>2564</v>
      </c>
      <c r="F30" s="402">
        <v>1427160</v>
      </c>
      <c r="G30" s="402">
        <v>2564</v>
      </c>
      <c r="H30" s="402">
        <v>1427160</v>
      </c>
      <c r="I30" s="402">
        <v>0</v>
      </c>
      <c r="J30" s="403">
        <v>0</v>
      </c>
    </row>
    <row r="31" spans="1:10">
      <c r="A31" s="399" t="s">
        <v>508</v>
      </c>
      <c r="B31" s="404" t="s">
        <v>472</v>
      </c>
      <c r="C31" s="404" t="s">
        <v>956</v>
      </c>
      <c r="D31" s="401" t="s">
        <v>510</v>
      </c>
      <c r="E31" s="402">
        <v>2564</v>
      </c>
      <c r="F31" s="402">
        <v>1339937</v>
      </c>
      <c r="G31" s="402">
        <v>2564</v>
      </c>
      <c r="H31" s="402">
        <v>1339937</v>
      </c>
      <c r="I31" s="402">
        <v>0</v>
      </c>
      <c r="J31" s="403">
        <v>0</v>
      </c>
    </row>
    <row r="32" spans="1:10">
      <c r="A32" s="399" t="s">
        <v>508</v>
      </c>
      <c r="B32" s="404" t="s">
        <v>472</v>
      </c>
      <c r="C32" s="404" t="s">
        <v>472</v>
      </c>
      <c r="D32" s="401" t="s">
        <v>511</v>
      </c>
      <c r="E32" s="402">
        <v>2564</v>
      </c>
      <c r="F32" s="402">
        <v>326677</v>
      </c>
      <c r="G32" s="402">
        <v>2564</v>
      </c>
      <c r="H32" s="402">
        <v>326677</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0</v>
      </c>
      <c r="F34" s="402">
        <v>975158</v>
      </c>
      <c r="G34" s="402">
        <v>0</v>
      </c>
      <c r="H34" s="402">
        <v>975158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739969</v>
      </c>
      <c r="F37" s="402">
        <v>40971983</v>
      </c>
      <c r="G37" s="402">
        <v>739969</v>
      </c>
      <c r="H37" s="402">
        <v>22756047</v>
      </c>
      <c r="I37" s="402">
        <v>0</v>
      </c>
      <c r="J37" s="403">
        <v>18215936</v>
      </c>
    </row>
    <row r="38" spans="1:10">
      <c r="A38" s="399" t="s">
        <v>516</v>
      </c>
      <c r="B38" s="404" t="s">
        <v>472</v>
      </c>
      <c r="C38" s="404" t="s">
        <v>956</v>
      </c>
      <c r="D38" s="401" t="s">
        <v>518</v>
      </c>
      <c r="E38" s="402">
        <v>739969</v>
      </c>
      <c r="F38" s="402">
        <v>40971983</v>
      </c>
      <c r="G38" s="402">
        <v>739969</v>
      </c>
      <c r="H38" s="402">
        <v>22756047</v>
      </c>
      <c r="I38" s="402">
        <v>0</v>
      </c>
      <c r="J38" s="403">
        <v>18215936</v>
      </c>
    </row>
    <row r="39" spans="1:10">
      <c r="A39" s="399" t="s">
        <v>516</v>
      </c>
      <c r="B39" s="404" t="s">
        <v>472</v>
      </c>
      <c r="C39" s="404" t="s">
        <v>472</v>
      </c>
      <c r="D39" s="401" t="s">
        <v>519</v>
      </c>
      <c r="E39" s="402">
        <v>0</v>
      </c>
      <c r="F39" s="402">
        <v>3210855</v>
      </c>
      <c r="G39" s="402">
        <v>0</v>
      </c>
      <c r="H39" s="402">
        <v>3210855</v>
      </c>
      <c r="I39" s="402">
        <v>0</v>
      </c>
      <c r="J39" s="403">
        <v>0</v>
      </c>
    </row>
    <row r="40" spans="1:10">
      <c r="A40" s="399" t="s">
        <v>516</v>
      </c>
      <c r="B40" s="404" t="s">
        <v>472</v>
      </c>
      <c r="C40" s="404" t="s">
        <v>474</v>
      </c>
      <c r="D40" s="401" t="s">
        <v>520</v>
      </c>
      <c r="E40" s="402">
        <v>739969</v>
      </c>
      <c r="F40" s="402">
        <v>37761128</v>
      </c>
      <c r="G40" s="402">
        <v>739969</v>
      </c>
      <c r="H40" s="402">
        <v>19545192</v>
      </c>
      <c r="I40" s="402">
        <v>0</v>
      </c>
      <c r="J40" s="403">
        <v>18215936</v>
      </c>
    </row>
    <row r="41" spans="1:10">
      <c r="A41" s="399" t="s">
        <v>525</v>
      </c>
      <c r="B41" s="404" t="s">
        <v>956</v>
      </c>
      <c r="C41" s="404" t="s">
        <v>956</v>
      </c>
      <c r="D41" s="401" t="s">
        <v>526</v>
      </c>
      <c r="E41" s="402">
        <v>490104</v>
      </c>
      <c r="F41" s="402">
        <v>3568291</v>
      </c>
      <c r="G41" s="402">
        <v>490104</v>
      </c>
      <c r="H41" s="402">
        <v>3568291</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490104</v>
      </c>
      <c r="F44" s="402">
        <v>2938291</v>
      </c>
      <c r="G44" s="402">
        <v>490104</v>
      </c>
      <c r="H44" s="402">
        <v>2938291</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484904</v>
      </c>
      <c r="F46" s="402">
        <v>1371604</v>
      </c>
      <c r="G46" s="402">
        <v>484904</v>
      </c>
      <c r="H46" s="402">
        <v>1371604</v>
      </c>
      <c r="I46" s="402">
        <v>0</v>
      </c>
      <c r="J46" s="403">
        <v>0</v>
      </c>
    </row>
    <row r="47" spans="1:10">
      <c r="A47" s="399" t="s">
        <v>525</v>
      </c>
      <c r="B47" s="404" t="s">
        <v>474</v>
      </c>
      <c r="C47" s="404" t="s">
        <v>521</v>
      </c>
      <c r="D47" s="401" t="s">
        <v>532</v>
      </c>
      <c r="E47" s="402">
        <v>5200</v>
      </c>
      <c r="F47" s="402">
        <v>1562820</v>
      </c>
      <c r="G47" s="402">
        <v>5200</v>
      </c>
      <c r="H47" s="402">
        <v>1562820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15001199</v>
      </c>
      <c r="F50" s="402">
        <v>172629980</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15770549</v>
      </c>
      <c r="F53" s="402">
        <v>137717752</v>
      </c>
      <c r="G53" s="402">
        <v>13284530</v>
      </c>
      <c r="H53" s="402">
        <v>93360619</v>
      </c>
      <c r="I53" s="402">
        <v>2486019</v>
      </c>
      <c r="J53" s="403">
        <v>44357133</v>
      </c>
    </row>
    <row r="54" spans="1:10">
      <c r="A54" s="399" t="s">
        <v>956</v>
      </c>
      <c r="B54" s="404" t="s">
        <v>956</v>
      </c>
      <c r="C54" s="404" t="s">
        <v>956</v>
      </c>
      <c r="D54" s="401" t="s">
        <v>471</v>
      </c>
      <c r="E54" s="402">
        <v>12939719</v>
      </c>
      <c r="F54" s="402">
        <v>92516906</v>
      </c>
      <c r="G54" s="402">
        <v>12939719</v>
      </c>
      <c r="H54" s="402">
        <v>91319335</v>
      </c>
      <c r="I54" s="402">
        <v>0</v>
      </c>
      <c r="J54" s="403">
        <v>1197571</v>
      </c>
    </row>
    <row r="55" spans="1:10">
      <c r="A55" s="399" t="s">
        <v>472</v>
      </c>
      <c r="B55" s="404" t="s">
        <v>956</v>
      </c>
      <c r="C55" s="404" t="s">
        <v>956</v>
      </c>
      <c r="D55" s="401" t="s">
        <v>535</v>
      </c>
      <c r="E55" s="402">
        <v>7566217</v>
      </c>
      <c r="F55" s="402">
        <v>51492691</v>
      </c>
      <c r="G55" s="402">
        <v>7566217</v>
      </c>
      <c r="H55" s="402">
        <v>51042691</v>
      </c>
      <c r="I55" s="402">
        <v>0</v>
      </c>
      <c r="J55" s="403">
        <v>450000</v>
      </c>
    </row>
    <row r="56" spans="1:10">
      <c r="A56" s="399" t="s">
        <v>472</v>
      </c>
      <c r="B56" s="404" t="s">
        <v>536</v>
      </c>
      <c r="C56" s="404" t="s">
        <v>956</v>
      </c>
      <c r="D56" s="401" t="s">
        <v>537</v>
      </c>
      <c r="E56" s="402">
        <v>1011705</v>
      </c>
      <c r="F56" s="402">
        <v>8793077</v>
      </c>
      <c r="G56" s="402">
        <v>1011705</v>
      </c>
      <c r="H56" s="402">
        <v>8793077</v>
      </c>
      <c r="I56" s="402">
        <v>0</v>
      </c>
      <c r="J56" s="403">
        <v>0</v>
      </c>
    </row>
    <row r="57" spans="1:10">
      <c r="A57" s="399" t="s">
        <v>472</v>
      </c>
      <c r="B57" s="404" t="s">
        <v>536</v>
      </c>
      <c r="C57" s="404" t="s">
        <v>472</v>
      </c>
      <c r="D57" s="401" t="s">
        <v>538</v>
      </c>
      <c r="E57" s="402">
        <v>822159</v>
      </c>
      <c r="F57" s="402">
        <v>7142404</v>
      </c>
      <c r="G57" s="402">
        <v>822159</v>
      </c>
      <c r="H57" s="402">
        <v>7142404</v>
      </c>
      <c r="I57" s="402">
        <v>0</v>
      </c>
      <c r="J57" s="403">
        <v>0</v>
      </c>
    </row>
    <row r="58" spans="1:10">
      <c r="A58" s="399" t="s">
        <v>472</v>
      </c>
      <c r="B58" s="404" t="s">
        <v>536</v>
      </c>
      <c r="C58" s="404" t="s">
        <v>474</v>
      </c>
      <c r="D58" s="401" t="s">
        <v>539</v>
      </c>
      <c r="E58" s="402">
        <v>31193</v>
      </c>
      <c r="F58" s="402">
        <v>310882</v>
      </c>
      <c r="G58" s="402">
        <v>31193</v>
      </c>
      <c r="H58" s="402">
        <v>310882</v>
      </c>
      <c r="I58" s="402">
        <v>0</v>
      </c>
      <c r="J58" s="403">
        <v>0</v>
      </c>
    </row>
    <row r="59" spans="1:10">
      <c r="A59" s="399" t="s">
        <v>472</v>
      </c>
      <c r="B59" s="404" t="s">
        <v>536</v>
      </c>
      <c r="C59" s="404" t="s">
        <v>495</v>
      </c>
      <c r="D59" s="401" t="s">
        <v>540</v>
      </c>
      <c r="E59" s="402">
        <v>13014</v>
      </c>
      <c r="F59" s="402">
        <v>430469</v>
      </c>
      <c r="G59" s="402">
        <v>13014</v>
      </c>
      <c r="H59" s="402">
        <v>430469</v>
      </c>
      <c r="I59" s="402">
        <v>0</v>
      </c>
      <c r="J59" s="403">
        <v>0</v>
      </c>
    </row>
    <row r="60" spans="1:10">
      <c r="A60" s="399" t="s">
        <v>472</v>
      </c>
      <c r="B60" s="404" t="s">
        <v>536</v>
      </c>
      <c r="C60" s="404" t="s">
        <v>498</v>
      </c>
      <c r="D60" s="401" t="s">
        <v>541</v>
      </c>
      <c r="E60" s="402">
        <v>145339</v>
      </c>
      <c r="F60" s="402">
        <v>909322</v>
      </c>
      <c r="G60" s="402">
        <v>145339</v>
      </c>
      <c r="H60" s="402">
        <v>909322</v>
      </c>
      <c r="I60" s="402">
        <v>0</v>
      </c>
      <c r="J60" s="403">
        <v>0</v>
      </c>
    </row>
    <row r="61" spans="1:10">
      <c r="A61" s="399" t="s">
        <v>472</v>
      </c>
      <c r="B61" s="404" t="s">
        <v>542</v>
      </c>
      <c r="C61" s="404" t="s">
        <v>956</v>
      </c>
      <c r="D61" s="401" t="s">
        <v>543</v>
      </c>
      <c r="E61" s="402">
        <v>3438182</v>
      </c>
      <c r="F61" s="402">
        <v>19387395</v>
      </c>
      <c r="G61" s="402">
        <v>3438182</v>
      </c>
      <c r="H61" s="402">
        <v>19387395</v>
      </c>
      <c r="I61" s="402">
        <v>0</v>
      </c>
      <c r="J61" s="403">
        <v>0</v>
      </c>
    </row>
    <row r="62" spans="1:10">
      <c r="A62" s="399" t="s">
        <v>472</v>
      </c>
      <c r="B62" s="404" t="s">
        <v>542</v>
      </c>
      <c r="C62" s="404" t="s">
        <v>472</v>
      </c>
      <c r="D62" s="401" t="s">
        <v>538</v>
      </c>
      <c r="E62" s="402">
        <v>1480292</v>
      </c>
      <c r="F62" s="402">
        <v>7930145</v>
      </c>
      <c r="G62" s="402">
        <v>1480292</v>
      </c>
      <c r="H62" s="402">
        <v>7930145</v>
      </c>
      <c r="I62" s="402">
        <v>0</v>
      </c>
      <c r="J62" s="403">
        <v>0</v>
      </c>
    </row>
    <row r="63" spans="1:10">
      <c r="A63" s="399" t="s">
        <v>472</v>
      </c>
      <c r="B63" s="404" t="s">
        <v>542</v>
      </c>
      <c r="C63" s="404" t="s">
        <v>474</v>
      </c>
      <c r="D63" s="401" t="s">
        <v>544</v>
      </c>
      <c r="E63" s="402">
        <v>1957890</v>
      </c>
      <c r="F63" s="402">
        <v>11457250</v>
      </c>
      <c r="G63" s="402">
        <v>1957890</v>
      </c>
      <c r="H63" s="402">
        <v>11457250</v>
      </c>
      <c r="I63" s="402">
        <v>0</v>
      </c>
      <c r="J63" s="403">
        <v>0</v>
      </c>
    </row>
    <row r="64" spans="1:10">
      <c r="A64" s="399" t="s">
        <v>472</v>
      </c>
      <c r="B64" s="404" t="s">
        <v>545</v>
      </c>
      <c r="C64" s="404" t="s">
        <v>956</v>
      </c>
      <c r="D64" s="401" t="s">
        <v>546</v>
      </c>
      <c r="E64" s="402">
        <v>2833106</v>
      </c>
      <c r="F64" s="402">
        <v>20683301</v>
      </c>
      <c r="G64" s="402">
        <v>2833106</v>
      </c>
      <c r="H64" s="402">
        <v>20233301</v>
      </c>
      <c r="I64" s="402">
        <v>0</v>
      </c>
      <c r="J64" s="403">
        <v>450000</v>
      </c>
    </row>
    <row r="65" spans="1:10">
      <c r="A65" s="399" t="s">
        <v>472</v>
      </c>
      <c r="B65" s="404" t="s">
        <v>545</v>
      </c>
      <c r="C65" s="404" t="s">
        <v>474</v>
      </c>
      <c r="D65" s="401" t="s">
        <v>547</v>
      </c>
      <c r="E65" s="402">
        <v>1912715</v>
      </c>
      <c r="F65" s="402">
        <v>14199902</v>
      </c>
      <c r="G65" s="402">
        <v>1912715</v>
      </c>
      <c r="H65" s="402">
        <v>14199902</v>
      </c>
      <c r="I65" s="402">
        <v>0</v>
      </c>
      <c r="J65" s="403">
        <v>0</v>
      </c>
    </row>
    <row r="66" spans="1:10">
      <c r="A66" s="399" t="s">
        <v>472</v>
      </c>
      <c r="B66" s="404" t="s">
        <v>545</v>
      </c>
      <c r="C66" s="404" t="s">
        <v>495</v>
      </c>
      <c r="D66" s="401" t="s">
        <v>548</v>
      </c>
      <c r="E66" s="402">
        <v>4009</v>
      </c>
      <c r="F66" s="402">
        <v>48882</v>
      </c>
      <c r="G66" s="402">
        <v>4009</v>
      </c>
      <c r="H66" s="402">
        <v>48882</v>
      </c>
      <c r="I66" s="402">
        <v>0</v>
      </c>
      <c r="J66" s="403">
        <v>0</v>
      </c>
    </row>
    <row r="67" spans="1:10">
      <c r="A67" s="399" t="s">
        <v>472</v>
      </c>
      <c r="B67" s="404" t="s">
        <v>545</v>
      </c>
      <c r="C67" s="404" t="s">
        <v>493</v>
      </c>
      <c r="D67" s="401" t="s">
        <v>549</v>
      </c>
      <c r="E67" s="402">
        <v>0</v>
      </c>
      <c r="F67" s="402">
        <v>334</v>
      </c>
      <c r="G67" s="402">
        <v>0</v>
      </c>
      <c r="H67" s="402">
        <v>334</v>
      </c>
      <c r="I67" s="402">
        <v>0</v>
      </c>
      <c r="J67" s="403">
        <v>0</v>
      </c>
    </row>
    <row r="68" spans="1:10">
      <c r="A68" s="399" t="s">
        <v>472</v>
      </c>
      <c r="B68" s="404" t="s">
        <v>545</v>
      </c>
      <c r="C68" s="404" t="s">
        <v>498</v>
      </c>
      <c r="D68" s="401" t="s">
        <v>550</v>
      </c>
      <c r="E68" s="402">
        <v>685741</v>
      </c>
      <c r="F68" s="402">
        <v>4226378</v>
      </c>
      <c r="G68" s="402">
        <v>685741</v>
      </c>
      <c r="H68" s="402">
        <v>3776378</v>
      </c>
      <c r="I68" s="402">
        <v>0</v>
      </c>
      <c r="J68" s="403">
        <v>450000</v>
      </c>
    </row>
    <row r="69" spans="1:10">
      <c r="A69" s="399" t="s">
        <v>472</v>
      </c>
      <c r="B69" s="404" t="s">
        <v>545</v>
      </c>
      <c r="C69" s="404" t="s">
        <v>504</v>
      </c>
      <c r="D69" s="401" t="s">
        <v>551</v>
      </c>
      <c r="E69" s="402">
        <v>230641</v>
      </c>
      <c r="F69" s="402">
        <v>2207805</v>
      </c>
      <c r="G69" s="402">
        <v>230641</v>
      </c>
      <c r="H69" s="402">
        <v>2207805</v>
      </c>
      <c r="I69" s="402">
        <v>0</v>
      </c>
      <c r="J69" s="403">
        <v>0</v>
      </c>
    </row>
    <row r="70" spans="1:10">
      <c r="A70" s="399" t="s">
        <v>472</v>
      </c>
      <c r="B70" s="404" t="s">
        <v>552</v>
      </c>
      <c r="C70" s="404" t="s">
        <v>956</v>
      </c>
      <c r="D70" s="401" t="s">
        <v>553</v>
      </c>
      <c r="E70" s="402">
        <v>283224</v>
      </c>
      <c r="F70" s="402">
        <v>2628918</v>
      </c>
      <c r="G70" s="402">
        <v>283224</v>
      </c>
      <c r="H70" s="402">
        <v>2628918</v>
      </c>
      <c r="I70" s="402">
        <v>0</v>
      </c>
      <c r="J70" s="403">
        <v>0</v>
      </c>
    </row>
    <row r="71" spans="1:10">
      <c r="A71" s="399" t="s">
        <v>472</v>
      </c>
      <c r="B71" s="404" t="s">
        <v>552</v>
      </c>
      <c r="C71" s="404" t="s">
        <v>474</v>
      </c>
      <c r="D71" s="401" t="s">
        <v>554</v>
      </c>
      <c r="E71" s="402">
        <v>283224</v>
      </c>
      <c r="F71" s="402">
        <v>2628918</v>
      </c>
      <c r="G71" s="402">
        <v>283224</v>
      </c>
      <c r="H71" s="402">
        <v>2628918</v>
      </c>
      <c r="I71" s="402">
        <v>0</v>
      </c>
      <c r="J71" s="403">
        <v>0</v>
      </c>
    </row>
    <row r="72" spans="1:10">
      <c r="A72" s="399" t="s">
        <v>474</v>
      </c>
      <c r="B72" s="404" t="s">
        <v>956</v>
      </c>
      <c r="C72" s="404" t="s">
        <v>956</v>
      </c>
      <c r="D72" s="401" t="s">
        <v>555</v>
      </c>
      <c r="E72" s="402">
        <v>866310</v>
      </c>
      <c r="F72" s="402">
        <v>8252163</v>
      </c>
      <c r="G72" s="402">
        <v>866310</v>
      </c>
      <c r="H72" s="402">
        <v>8252163</v>
      </c>
      <c r="I72" s="402">
        <v>0</v>
      </c>
      <c r="J72" s="403">
        <v>0</v>
      </c>
    </row>
    <row r="73" spans="1:10">
      <c r="A73" s="399" t="s">
        <v>474</v>
      </c>
      <c r="B73" s="404" t="s">
        <v>556</v>
      </c>
      <c r="C73" s="404" t="s">
        <v>956</v>
      </c>
      <c r="D73" s="401" t="s">
        <v>557</v>
      </c>
      <c r="E73" s="402">
        <v>705926</v>
      </c>
      <c r="F73" s="402">
        <v>5683295</v>
      </c>
      <c r="G73" s="402">
        <v>705926</v>
      </c>
      <c r="H73" s="402">
        <v>5683295</v>
      </c>
      <c r="I73" s="402">
        <v>0</v>
      </c>
      <c r="J73" s="403">
        <v>0</v>
      </c>
    </row>
    <row r="74" spans="1:10">
      <c r="A74" s="399" t="s">
        <v>474</v>
      </c>
      <c r="B74" s="404" t="s">
        <v>556</v>
      </c>
      <c r="C74" s="404" t="s">
        <v>472</v>
      </c>
      <c r="D74" s="401" t="s">
        <v>538</v>
      </c>
      <c r="E74" s="402">
        <v>398651</v>
      </c>
      <c r="F74" s="402">
        <v>3441718</v>
      </c>
      <c r="G74" s="402">
        <v>398651</v>
      </c>
      <c r="H74" s="402">
        <v>3441718</v>
      </c>
      <c r="I74" s="402">
        <v>0</v>
      </c>
      <c r="J74" s="403">
        <v>0</v>
      </c>
    </row>
    <row r="75" spans="1:10">
      <c r="A75" s="399" t="s">
        <v>474</v>
      </c>
      <c r="B75" s="404" t="s">
        <v>556</v>
      </c>
      <c r="C75" s="404" t="s">
        <v>474</v>
      </c>
      <c r="D75" s="401" t="s">
        <v>558</v>
      </c>
      <c r="E75" s="402">
        <v>49268</v>
      </c>
      <c r="F75" s="402">
        <v>100960</v>
      </c>
      <c r="G75" s="402">
        <v>49268</v>
      </c>
      <c r="H75" s="402">
        <v>100960</v>
      </c>
      <c r="I75" s="402">
        <v>0</v>
      </c>
      <c r="J75" s="403">
        <v>0</v>
      </c>
    </row>
    <row r="76" spans="1:10">
      <c r="A76" s="399" t="s">
        <v>474</v>
      </c>
      <c r="B76" s="404" t="s">
        <v>556</v>
      </c>
      <c r="C76" s="404" t="s">
        <v>495</v>
      </c>
      <c r="D76" s="401" t="s">
        <v>559</v>
      </c>
      <c r="E76" s="402">
        <v>258007</v>
      </c>
      <c r="F76" s="402">
        <v>2140617</v>
      </c>
      <c r="G76" s="402">
        <v>258007</v>
      </c>
      <c r="H76" s="402">
        <v>2140617</v>
      </c>
      <c r="I76" s="402">
        <v>0</v>
      </c>
      <c r="J76" s="403">
        <v>0</v>
      </c>
    </row>
    <row r="77" spans="1:10">
      <c r="A77" s="399" t="s">
        <v>474</v>
      </c>
      <c r="B77" s="404" t="s">
        <v>560</v>
      </c>
      <c r="C77" s="404" t="s">
        <v>956</v>
      </c>
      <c r="D77" s="401" t="s">
        <v>561</v>
      </c>
      <c r="E77" s="402">
        <v>160384</v>
      </c>
      <c r="F77" s="402">
        <v>2568868</v>
      </c>
      <c r="G77" s="402">
        <v>160384</v>
      </c>
      <c r="H77" s="402">
        <v>2568868</v>
      </c>
      <c r="I77" s="402">
        <v>0</v>
      </c>
      <c r="J77" s="403">
        <v>0</v>
      </c>
    </row>
    <row r="78" spans="1:10">
      <c r="A78" s="399" t="s">
        <v>474</v>
      </c>
      <c r="B78" s="404" t="s">
        <v>560</v>
      </c>
      <c r="C78" s="404" t="s">
        <v>474</v>
      </c>
      <c r="D78" s="401" t="s">
        <v>562</v>
      </c>
      <c r="E78" s="402">
        <v>11357</v>
      </c>
      <c r="F78" s="402">
        <v>1778901</v>
      </c>
      <c r="G78" s="402">
        <v>11357</v>
      </c>
      <c r="H78" s="402">
        <v>1778901</v>
      </c>
      <c r="I78" s="402">
        <v>0</v>
      </c>
      <c r="J78" s="403">
        <v>0</v>
      </c>
    </row>
    <row r="79" spans="1:10">
      <c r="A79" s="399" t="s">
        <v>474</v>
      </c>
      <c r="B79" s="404" t="s">
        <v>560</v>
      </c>
      <c r="C79" s="404" t="s">
        <v>495</v>
      </c>
      <c r="D79" s="401" t="s">
        <v>563</v>
      </c>
      <c r="E79" s="402">
        <v>149027</v>
      </c>
      <c r="F79" s="402">
        <v>789967</v>
      </c>
      <c r="G79" s="402">
        <v>149027</v>
      </c>
      <c r="H79" s="402">
        <v>789967</v>
      </c>
      <c r="I79" s="402">
        <v>0</v>
      </c>
      <c r="J79" s="403">
        <v>0</v>
      </c>
    </row>
    <row r="80" spans="1:10">
      <c r="A80" s="399" t="s">
        <v>495</v>
      </c>
      <c r="B80" s="404" t="s">
        <v>956</v>
      </c>
      <c r="C80" s="404" t="s">
        <v>956</v>
      </c>
      <c r="D80" s="401" t="s">
        <v>564</v>
      </c>
      <c r="E80" s="402">
        <v>1874480</v>
      </c>
      <c r="F80" s="402">
        <v>13327871</v>
      </c>
      <c r="G80" s="402">
        <v>1874480</v>
      </c>
      <c r="H80" s="402">
        <v>12580300</v>
      </c>
      <c r="I80" s="402">
        <v>0</v>
      </c>
      <c r="J80" s="403">
        <v>747571</v>
      </c>
    </row>
    <row r="81" spans="1:10">
      <c r="A81" s="399" t="s">
        <v>495</v>
      </c>
      <c r="B81" s="404" t="s">
        <v>565</v>
      </c>
      <c r="C81" s="404" t="s">
        <v>956</v>
      </c>
      <c r="D81" s="401" t="s">
        <v>566</v>
      </c>
      <c r="E81" s="402">
        <v>496321</v>
      </c>
      <c r="F81" s="402">
        <v>2931728</v>
      </c>
      <c r="G81" s="402">
        <v>496321</v>
      </c>
      <c r="H81" s="402">
        <v>2931728</v>
      </c>
      <c r="I81" s="402">
        <v>0</v>
      </c>
      <c r="J81" s="403">
        <v>0</v>
      </c>
    </row>
    <row r="82" spans="1:10">
      <c r="A82" s="399" t="s">
        <v>495</v>
      </c>
      <c r="B82" s="404" t="s">
        <v>565</v>
      </c>
      <c r="C82" s="404" t="s">
        <v>474</v>
      </c>
      <c r="D82" s="401" t="s">
        <v>567</v>
      </c>
      <c r="E82" s="402">
        <v>493821</v>
      </c>
      <c r="F82" s="402">
        <v>2923648</v>
      </c>
      <c r="G82" s="402">
        <v>493821</v>
      </c>
      <c r="H82" s="402">
        <v>2923648</v>
      </c>
      <c r="I82" s="402">
        <v>0</v>
      </c>
      <c r="J82" s="403">
        <v>0</v>
      </c>
    </row>
    <row r="83" spans="1:10">
      <c r="A83" s="399" t="s">
        <v>495</v>
      </c>
      <c r="B83" s="404" t="s">
        <v>565</v>
      </c>
      <c r="C83" s="404" t="s">
        <v>495</v>
      </c>
      <c r="D83" s="401" t="s">
        <v>568</v>
      </c>
      <c r="E83" s="402">
        <v>2500</v>
      </c>
      <c r="F83" s="402">
        <v>8080</v>
      </c>
      <c r="G83" s="402">
        <v>2500</v>
      </c>
      <c r="H83" s="402">
        <v>8080</v>
      </c>
      <c r="I83" s="402">
        <v>0</v>
      </c>
      <c r="J83" s="403">
        <v>0</v>
      </c>
    </row>
    <row r="84" spans="1:10">
      <c r="A84" s="399" t="s">
        <v>495</v>
      </c>
      <c r="B84" s="404" t="s">
        <v>572</v>
      </c>
      <c r="C84" s="404" t="s">
        <v>956</v>
      </c>
      <c r="D84" s="401" t="s">
        <v>573</v>
      </c>
      <c r="E84" s="402">
        <v>208709</v>
      </c>
      <c r="F84" s="402">
        <v>993922</v>
      </c>
      <c r="G84" s="402">
        <v>208709</v>
      </c>
      <c r="H84" s="402">
        <v>993922</v>
      </c>
      <c r="I84" s="402">
        <v>0</v>
      </c>
      <c r="J84" s="403">
        <v>0</v>
      </c>
    </row>
    <row r="85" spans="1:10">
      <c r="A85" s="399" t="s">
        <v>495</v>
      </c>
      <c r="B85" s="404" t="s">
        <v>572</v>
      </c>
      <c r="C85" s="404" t="s">
        <v>474</v>
      </c>
      <c r="D85" s="401" t="s">
        <v>574</v>
      </c>
      <c r="E85" s="402">
        <v>208709</v>
      </c>
      <c r="F85" s="402">
        <v>993922</v>
      </c>
      <c r="G85" s="402">
        <v>208709</v>
      </c>
      <c r="H85" s="402">
        <v>993922</v>
      </c>
      <c r="I85" s="402">
        <v>0</v>
      </c>
      <c r="J85" s="403">
        <v>0</v>
      </c>
    </row>
    <row r="86" spans="1:10">
      <c r="A86" s="399" t="s">
        <v>495</v>
      </c>
      <c r="B86" s="404" t="s">
        <v>575</v>
      </c>
      <c r="C86" s="404" t="s">
        <v>956</v>
      </c>
      <c r="D86" s="401" t="s">
        <v>576</v>
      </c>
      <c r="E86" s="402">
        <v>1169450</v>
      </c>
      <c r="F86" s="402">
        <v>9402221</v>
      </c>
      <c r="G86" s="402">
        <v>1169450</v>
      </c>
      <c r="H86" s="402">
        <v>8654650</v>
      </c>
      <c r="I86" s="402">
        <v>0</v>
      </c>
      <c r="J86" s="403">
        <v>747571</v>
      </c>
    </row>
    <row r="87" spans="1:10">
      <c r="A87" s="399" t="s">
        <v>495</v>
      </c>
      <c r="B87" s="404" t="s">
        <v>575</v>
      </c>
      <c r="C87" s="404" t="s">
        <v>474</v>
      </c>
      <c r="D87" s="401" t="s">
        <v>577</v>
      </c>
      <c r="E87" s="402">
        <v>523232</v>
      </c>
      <c r="F87" s="402">
        <v>4193573</v>
      </c>
      <c r="G87" s="402">
        <v>523232</v>
      </c>
      <c r="H87" s="402">
        <v>4193573</v>
      </c>
      <c r="I87" s="402">
        <v>0</v>
      </c>
      <c r="J87" s="403">
        <v>0</v>
      </c>
    </row>
    <row r="88" spans="1:10">
      <c r="A88" s="399" t="s">
        <v>495</v>
      </c>
      <c r="B88" s="404" t="s">
        <v>575</v>
      </c>
      <c r="C88" s="404" t="s">
        <v>493</v>
      </c>
      <c r="D88" s="401" t="s">
        <v>578</v>
      </c>
      <c r="E88" s="402">
        <v>282411</v>
      </c>
      <c r="F88" s="402">
        <v>1481800</v>
      </c>
      <c r="G88" s="402">
        <v>282411</v>
      </c>
      <c r="H88" s="402">
        <v>734229</v>
      </c>
      <c r="I88" s="402">
        <v>0</v>
      </c>
      <c r="J88" s="403">
        <v>747571</v>
      </c>
    </row>
    <row r="89" spans="1:10">
      <c r="A89" s="399" t="s">
        <v>495</v>
      </c>
      <c r="B89" s="404" t="s">
        <v>575</v>
      </c>
      <c r="C89" s="404" t="s">
        <v>498</v>
      </c>
      <c r="D89" s="401" t="s">
        <v>579</v>
      </c>
      <c r="E89" s="402">
        <v>253641</v>
      </c>
      <c r="F89" s="402">
        <v>2533073</v>
      </c>
      <c r="G89" s="402">
        <v>253641</v>
      </c>
      <c r="H89" s="402">
        <v>2533073</v>
      </c>
      <c r="I89" s="402">
        <v>0</v>
      </c>
      <c r="J89" s="403">
        <v>0</v>
      </c>
    </row>
    <row r="90" spans="1:10">
      <c r="A90" s="399" t="s">
        <v>495</v>
      </c>
      <c r="B90" s="404" t="s">
        <v>575</v>
      </c>
      <c r="C90" s="404" t="s">
        <v>504</v>
      </c>
      <c r="D90" s="401" t="s">
        <v>580</v>
      </c>
      <c r="E90" s="402">
        <v>110166</v>
      </c>
      <c r="F90" s="402">
        <v>1193775</v>
      </c>
      <c r="G90" s="402">
        <v>110166</v>
      </c>
      <c r="H90" s="402">
        <v>1193775</v>
      </c>
      <c r="I90" s="402">
        <v>0</v>
      </c>
      <c r="J90" s="403">
        <v>0</v>
      </c>
    </row>
    <row r="91" spans="1:10">
      <c r="A91" s="399" t="s">
        <v>493</v>
      </c>
      <c r="B91" s="404" t="s">
        <v>956</v>
      </c>
      <c r="C91" s="404" t="s">
        <v>956</v>
      </c>
      <c r="D91" s="401" t="s">
        <v>581</v>
      </c>
      <c r="E91" s="402">
        <v>196190</v>
      </c>
      <c r="F91" s="402">
        <v>1013679</v>
      </c>
      <c r="G91" s="402">
        <v>196190</v>
      </c>
      <c r="H91" s="402">
        <v>1013679</v>
      </c>
      <c r="I91" s="402">
        <v>0</v>
      </c>
      <c r="J91" s="403">
        <v>0</v>
      </c>
    </row>
    <row r="92" spans="1:10">
      <c r="A92" s="399" t="s">
        <v>493</v>
      </c>
      <c r="B92" s="404" t="s">
        <v>582</v>
      </c>
      <c r="C92" s="404" t="s">
        <v>956</v>
      </c>
      <c r="D92" s="401" t="s">
        <v>583</v>
      </c>
      <c r="E92" s="402">
        <v>33170</v>
      </c>
      <c r="F92" s="402">
        <v>272673</v>
      </c>
      <c r="G92" s="402">
        <v>33170</v>
      </c>
      <c r="H92" s="402">
        <v>272673</v>
      </c>
      <c r="I92" s="402">
        <v>0</v>
      </c>
      <c r="J92" s="403">
        <v>0</v>
      </c>
    </row>
    <row r="93" spans="1:10">
      <c r="A93" s="399" t="s">
        <v>493</v>
      </c>
      <c r="B93" s="404" t="s">
        <v>582</v>
      </c>
      <c r="C93" s="404" t="s">
        <v>474</v>
      </c>
      <c r="D93" s="401" t="s">
        <v>584</v>
      </c>
      <c r="E93" s="402">
        <v>33170</v>
      </c>
      <c r="F93" s="402">
        <v>272673</v>
      </c>
      <c r="G93" s="402">
        <v>33170</v>
      </c>
      <c r="H93" s="402">
        <v>272673</v>
      </c>
      <c r="I93" s="402">
        <v>0</v>
      </c>
      <c r="J93" s="403">
        <v>0</v>
      </c>
    </row>
    <row r="94" spans="1:10">
      <c r="A94" s="399" t="s">
        <v>493</v>
      </c>
      <c r="B94" s="404" t="s">
        <v>585</v>
      </c>
      <c r="C94" s="404" t="s">
        <v>956</v>
      </c>
      <c r="D94" s="401" t="s">
        <v>586</v>
      </c>
      <c r="E94" s="402">
        <v>5414</v>
      </c>
      <c r="F94" s="402">
        <v>22358</v>
      </c>
      <c r="G94" s="402">
        <v>5414</v>
      </c>
      <c r="H94" s="402">
        <v>22358</v>
      </c>
      <c r="I94" s="402">
        <v>0</v>
      </c>
      <c r="J94" s="403">
        <v>0</v>
      </c>
    </row>
    <row r="95" spans="1:10">
      <c r="A95" s="399" t="s">
        <v>493</v>
      </c>
      <c r="B95" s="404" t="s">
        <v>585</v>
      </c>
      <c r="C95" s="404" t="s">
        <v>474</v>
      </c>
      <c r="D95" s="401" t="s">
        <v>587</v>
      </c>
      <c r="E95" s="402">
        <v>5414</v>
      </c>
      <c r="F95" s="402">
        <v>22358</v>
      </c>
      <c r="G95" s="402">
        <v>5414</v>
      </c>
      <c r="H95" s="402">
        <v>22358</v>
      </c>
      <c r="I95" s="402">
        <v>0</v>
      </c>
      <c r="J95" s="403">
        <v>0</v>
      </c>
    </row>
    <row r="96" spans="1:10">
      <c r="A96" s="399" t="s">
        <v>493</v>
      </c>
      <c r="B96" s="404" t="s">
        <v>588</v>
      </c>
      <c r="C96" s="404" t="s">
        <v>956</v>
      </c>
      <c r="D96" s="401" t="s">
        <v>589</v>
      </c>
      <c r="E96" s="402">
        <v>157606</v>
      </c>
      <c r="F96" s="402">
        <v>718648</v>
      </c>
      <c r="G96" s="402">
        <v>157606</v>
      </c>
      <c r="H96" s="402">
        <v>718648</v>
      </c>
      <c r="I96" s="402">
        <v>0</v>
      </c>
      <c r="J96" s="403">
        <v>0</v>
      </c>
    </row>
    <row r="97" spans="1:10">
      <c r="A97" s="399" t="s">
        <v>493</v>
      </c>
      <c r="B97" s="404" t="s">
        <v>588</v>
      </c>
      <c r="C97" s="404" t="s">
        <v>474</v>
      </c>
      <c r="D97" s="401" t="s">
        <v>590</v>
      </c>
      <c r="E97" s="402">
        <v>157606</v>
      </c>
      <c r="F97" s="402">
        <v>718648</v>
      </c>
      <c r="G97" s="402">
        <v>157606</v>
      </c>
      <c r="H97" s="402">
        <v>718648</v>
      </c>
      <c r="I97" s="402">
        <v>0</v>
      </c>
      <c r="J97" s="403">
        <v>0</v>
      </c>
    </row>
    <row r="98" spans="1:10">
      <c r="A98" s="399" t="s">
        <v>498</v>
      </c>
      <c r="B98" s="404" t="s">
        <v>956</v>
      </c>
      <c r="C98" s="404" t="s">
        <v>956</v>
      </c>
      <c r="D98" s="401" t="s">
        <v>591</v>
      </c>
      <c r="E98" s="402">
        <v>2240353</v>
      </c>
      <c r="F98" s="402">
        <v>15285922</v>
      </c>
      <c r="G98" s="402">
        <v>2240353</v>
      </c>
      <c r="H98" s="402">
        <v>15285922</v>
      </c>
      <c r="I98" s="402">
        <v>0</v>
      </c>
      <c r="J98" s="403">
        <v>0</v>
      </c>
    </row>
    <row r="99" spans="1:10">
      <c r="A99" s="399" t="s">
        <v>498</v>
      </c>
      <c r="B99" s="404" t="s">
        <v>592</v>
      </c>
      <c r="C99" s="404" t="s">
        <v>956</v>
      </c>
      <c r="D99" s="401" t="s">
        <v>593</v>
      </c>
      <c r="E99" s="402">
        <v>2240353</v>
      </c>
      <c r="F99" s="402">
        <v>15255835</v>
      </c>
      <c r="G99" s="402">
        <v>2240353</v>
      </c>
      <c r="H99" s="402">
        <v>15255835</v>
      </c>
      <c r="I99" s="402">
        <v>0</v>
      </c>
      <c r="J99" s="403">
        <v>0</v>
      </c>
    </row>
    <row r="100" spans="1:10">
      <c r="A100" s="399" t="s">
        <v>498</v>
      </c>
      <c r="B100" s="404" t="s">
        <v>592</v>
      </c>
      <c r="C100" s="404" t="s">
        <v>472</v>
      </c>
      <c r="D100" s="401" t="s">
        <v>538</v>
      </c>
      <c r="E100" s="402">
        <v>1311058</v>
      </c>
      <c r="F100" s="402">
        <v>12779767</v>
      </c>
      <c r="G100" s="402">
        <v>1311058</v>
      </c>
      <c r="H100" s="402">
        <v>12779767</v>
      </c>
      <c r="I100" s="402">
        <v>0</v>
      </c>
      <c r="J100" s="403">
        <v>0</v>
      </c>
    </row>
    <row r="101" spans="1:10">
      <c r="A101" s="399" t="s">
        <v>498</v>
      </c>
      <c r="B101" s="404" t="s">
        <v>592</v>
      </c>
      <c r="C101" s="404" t="s">
        <v>474</v>
      </c>
      <c r="D101" s="401" t="s">
        <v>594</v>
      </c>
      <c r="E101" s="402">
        <v>26842</v>
      </c>
      <c r="F101" s="402">
        <v>352298</v>
      </c>
      <c r="G101" s="402">
        <v>26842</v>
      </c>
      <c r="H101" s="402">
        <v>352298</v>
      </c>
      <c r="I101" s="402">
        <v>0</v>
      </c>
      <c r="J101" s="403">
        <v>0</v>
      </c>
    </row>
    <row r="102" spans="1:10">
      <c r="A102" s="399" t="s">
        <v>498</v>
      </c>
      <c r="B102" s="404" t="s">
        <v>592</v>
      </c>
      <c r="C102" s="404" t="s">
        <v>495</v>
      </c>
      <c r="D102" s="401" t="s">
        <v>595</v>
      </c>
      <c r="E102" s="402">
        <v>902453</v>
      </c>
      <c r="F102" s="402">
        <v>2123770</v>
      </c>
      <c r="G102" s="402">
        <v>902453</v>
      </c>
      <c r="H102" s="402">
        <v>2123770</v>
      </c>
      <c r="I102" s="402">
        <v>0</v>
      </c>
      <c r="J102" s="403">
        <v>0</v>
      </c>
    </row>
    <row r="103" spans="1:10">
      <c r="A103" s="399" t="s">
        <v>498</v>
      </c>
      <c r="B103" s="404" t="s">
        <v>596</v>
      </c>
      <c r="C103" s="404" t="s">
        <v>956</v>
      </c>
      <c r="D103" s="401" t="s">
        <v>597</v>
      </c>
      <c r="E103" s="402">
        <v>0</v>
      </c>
      <c r="F103" s="402">
        <v>30087</v>
      </c>
      <c r="G103" s="402">
        <v>0</v>
      </c>
      <c r="H103" s="402">
        <v>30087</v>
      </c>
      <c r="I103" s="402">
        <v>0</v>
      </c>
      <c r="J103" s="403">
        <v>0</v>
      </c>
    </row>
    <row r="104" spans="1:10">
      <c r="A104" s="399" t="s">
        <v>498</v>
      </c>
      <c r="B104" s="404" t="s">
        <v>596</v>
      </c>
      <c r="C104" s="404" t="s">
        <v>474</v>
      </c>
      <c r="D104" s="401" t="s">
        <v>598</v>
      </c>
      <c r="E104" s="402">
        <v>0</v>
      </c>
      <c r="F104" s="402">
        <v>30087</v>
      </c>
      <c r="G104" s="402">
        <v>0</v>
      </c>
      <c r="H104" s="402">
        <v>30087</v>
      </c>
      <c r="I104" s="402">
        <v>0</v>
      </c>
      <c r="J104" s="403">
        <v>0</v>
      </c>
    </row>
    <row r="105" spans="1:10">
      <c r="A105" s="399" t="s">
        <v>504</v>
      </c>
      <c r="B105" s="404" t="s">
        <v>956</v>
      </c>
      <c r="C105" s="404" t="s">
        <v>956</v>
      </c>
      <c r="D105" s="401" t="s">
        <v>599</v>
      </c>
      <c r="E105" s="402">
        <v>196169</v>
      </c>
      <c r="F105" s="402">
        <v>2774406</v>
      </c>
      <c r="G105" s="402">
        <v>196169</v>
      </c>
      <c r="H105" s="402">
        <v>2774406</v>
      </c>
      <c r="I105" s="402">
        <v>0</v>
      </c>
      <c r="J105" s="403">
        <v>0</v>
      </c>
    </row>
    <row r="106" spans="1:10">
      <c r="A106" s="399" t="s">
        <v>504</v>
      </c>
      <c r="B106" s="404" t="s">
        <v>600</v>
      </c>
      <c r="C106" s="404" t="s">
        <v>956</v>
      </c>
      <c r="D106" s="401" t="s">
        <v>601</v>
      </c>
      <c r="E106" s="402">
        <v>196169</v>
      </c>
      <c r="F106" s="402">
        <v>2774406</v>
      </c>
      <c r="G106" s="402">
        <v>196169</v>
      </c>
      <c r="H106" s="402">
        <v>2774406</v>
      </c>
      <c r="I106" s="402">
        <v>0</v>
      </c>
      <c r="J106" s="403">
        <v>0</v>
      </c>
    </row>
    <row r="107" spans="1:10">
      <c r="A107" s="399" t="s">
        <v>504</v>
      </c>
      <c r="B107" s="404" t="s">
        <v>600</v>
      </c>
      <c r="C107" s="404" t="s">
        <v>472</v>
      </c>
      <c r="D107" s="401" t="s">
        <v>602</v>
      </c>
      <c r="E107" s="402">
        <v>196169</v>
      </c>
      <c r="F107" s="402">
        <v>2774406</v>
      </c>
      <c r="G107" s="402">
        <v>196169</v>
      </c>
      <c r="H107" s="402">
        <v>2774406</v>
      </c>
      <c r="I107" s="402">
        <v>0</v>
      </c>
      <c r="J107" s="403">
        <v>0</v>
      </c>
    </row>
    <row r="108" spans="1:10">
      <c r="A108" s="399" t="s">
        <v>506</v>
      </c>
      <c r="B108" s="404" t="s">
        <v>956</v>
      </c>
      <c r="C108" s="404" t="s">
        <v>956</v>
      </c>
      <c r="D108" s="401" t="s">
        <v>603</v>
      </c>
      <c r="E108" s="402">
        <v>0</v>
      </c>
      <c r="F108" s="402">
        <v>370174</v>
      </c>
      <c r="G108" s="402">
        <v>0</v>
      </c>
      <c r="H108" s="402">
        <v>370174</v>
      </c>
      <c r="I108" s="402">
        <v>0</v>
      </c>
      <c r="J108" s="403">
        <v>0</v>
      </c>
    </row>
    <row r="109" spans="1:10">
      <c r="A109" s="399" t="s">
        <v>506</v>
      </c>
      <c r="B109" s="404" t="s">
        <v>604</v>
      </c>
      <c r="C109" s="404" t="s">
        <v>956</v>
      </c>
      <c r="D109" s="401" t="s">
        <v>605</v>
      </c>
      <c r="E109" s="402">
        <v>0</v>
      </c>
      <c r="F109" s="402">
        <v>370174</v>
      </c>
      <c r="G109" s="402">
        <v>0</v>
      </c>
      <c r="H109" s="402">
        <v>370174</v>
      </c>
      <c r="I109" s="402">
        <v>0</v>
      </c>
      <c r="J109" s="403">
        <v>0</v>
      </c>
    </row>
    <row r="110" spans="1:10">
      <c r="A110" s="399" t="s">
        <v>506</v>
      </c>
      <c r="B110" s="404" t="s">
        <v>604</v>
      </c>
      <c r="C110" s="404" t="s">
        <v>474</v>
      </c>
      <c r="D110" s="401" t="s">
        <v>606</v>
      </c>
      <c r="E110" s="402">
        <v>0</v>
      </c>
      <c r="F110" s="402">
        <v>370174</v>
      </c>
      <c r="G110" s="402">
        <v>0</v>
      </c>
      <c r="H110" s="402">
        <v>370174</v>
      </c>
      <c r="I110" s="402">
        <v>0</v>
      </c>
      <c r="J110" s="403">
        <v>0</v>
      </c>
    </row>
    <row r="111" spans="1:10">
      <c r="A111" s="399" t="s">
        <v>956</v>
      </c>
      <c r="B111" s="404" t="s">
        <v>956</v>
      </c>
      <c r="C111" s="404" t="s">
        <v>956</v>
      </c>
      <c r="D111" s="401" t="s">
        <v>533</v>
      </c>
      <c r="E111" s="402">
        <v>2830830</v>
      </c>
      <c r="F111" s="402">
        <v>45200846</v>
      </c>
      <c r="G111" s="402">
        <v>344811</v>
      </c>
      <c r="H111" s="402">
        <v>2041284</v>
      </c>
      <c r="I111" s="402">
        <v>2486019</v>
      </c>
      <c r="J111" s="403">
        <v>43159562</v>
      </c>
    </row>
    <row r="112" spans="1:10">
      <c r="A112" s="399" t="s">
        <v>472</v>
      </c>
      <c r="B112" s="404" t="s">
        <v>956</v>
      </c>
      <c r="C112" s="404" t="s">
        <v>956</v>
      </c>
      <c r="D112" s="401" t="s">
        <v>535</v>
      </c>
      <c r="E112" s="402">
        <v>93767</v>
      </c>
      <c r="F112" s="402">
        <v>11788340</v>
      </c>
      <c r="G112" s="402">
        <v>93767</v>
      </c>
      <c r="H112" s="402">
        <v>411362</v>
      </c>
      <c r="I112" s="402">
        <v>0</v>
      </c>
      <c r="J112" s="403">
        <v>11376978</v>
      </c>
    </row>
    <row r="113" spans="1:10">
      <c r="A113" s="399" t="s">
        <v>472</v>
      </c>
      <c r="B113" s="404" t="s">
        <v>536</v>
      </c>
      <c r="C113" s="404" t="s">
        <v>956</v>
      </c>
      <c r="D113" s="401" t="s">
        <v>537</v>
      </c>
      <c r="E113" s="402">
        <v>93767</v>
      </c>
      <c r="F113" s="402">
        <v>293667</v>
      </c>
      <c r="G113" s="402">
        <v>93767</v>
      </c>
      <c r="H113" s="402">
        <v>293667</v>
      </c>
      <c r="I113" s="402">
        <v>0</v>
      </c>
      <c r="J113" s="403">
        <v>0</v>
      </c>
    </row>
    <row r="114" spans="1:10">
      <c r="A114" s="399" t="s">
        <v>472</v>
      </c>
      <c r="B114" s="404" t="s">
        <v>536</v>
      </c>
      <c r="C114" s="404" t="s">
        <v>607</v>
      </c>
      <c r="D114" s="401" t="s">
        <v>608</v>
      </c>
      <c r="E114" s="402">
        <v>93767</v>
      </c>
      <c r="F114" s="402">
        <v>293667</v>
      </c>
      <c r="G114" s="402">
        <v>93767</v>
      </c>
      <c r="H114" s="402">
        <v>293667</v>
      </c>
      <c r="I114" s="402">
        <v>0</v>
      </c>
      <c r="J114" s="403">
        <v>0</v>
      </c>
    </row>
    <row r="115" spans="1:10">
      <c r="A115" s="399" t="s">
        <v>472</v>
      </c>
      <c r="B115" s="404" t="s">
        <v>542</v>
      </c>
      <c r="C115" s="404" t="s">
        <v>956</v>
      </c>
      <c r="D115" s="401" t="s">
        <v>543</v>
      </c>
      <c r="E115" s="402">
        <v>0</v>
      </c>
      <c r="F115" s="402">
        <v>35000</v>
      </c>
      <c r="G115" s="402">
        <v>0</v>
      </c>
      <c r="H115" s="402">
        <v>35000</v>
      </c>
      <c r="I115" s="402">
        <v>0</v>
      </c>
      <c r="J115" s="403">
        <v>0</v>
      </c>
    </row>
    <row r="116" spans="1:10">
      <c r="A116" s="399" t="s">
        <v>472</v>
      </c>
      <c r="B116" s="404" t="s">
        <v>542</v>
      </c>
      <c r="C116" s="404" t="s">
        <v>607</v>
      </c>
      <c r="D116" s="401" t="s">
        <v>608</v>
      </c>
      <c r="E116" s="402">
        <v>0</v>
      </c>
      <c r="F116" s="402">
        <v>35000</v>
      </c>
      <c r="G116" s="402">
        <v>0</v>
      </c>
      <c r="H116" s="402">
        <v>35000</v>
      </c>
      <c r="I116" s="402">
        <v>0</v>
      </c>
      <c r="J116" s="403">
        <v>0</v>
      </c>
    </row>
    <row r="117" spans="1:10">
      <c r="A117" s="399" t="s">
        <v>472</v>
      </c>
      <c r="B117" s="404" t="s">
        <v>545</v>
      </c>
      <c r="C117" s="404" t="s">
        <v>956</v>
      </c>
      <c r="D117" s="401" t="s">
        <v>546</v>
      </c>
      <c r="E117" s="402">
        <v>0</v>
      </c>
      <c r="F117" s="402">
        <v>11459673</v>
      </c>
      <c r="G117" s="402">
        <v>0</v>
      </c>
      <c r="H117" s="402">
        <v>82695</v>
      </c>
      <c r="I117" s="402">
        <v>0</v>
      </c>
      <c r="J117" s="403">
        <v>11376978</v>
      </c>
    </row>
    <row r="118" spans="1:10">
      <c r="A118" s="399" t="s">
        <v>472</v>
      </c>
      <c r="B118" s="404" t="s">
        <v>545</v>
      </c>
      <c r="C118" s="404" t="s">
        <v>607</v>
      </c>
      <c r="D118" s="401" t="s">
        <v>608</v>
      </c>
      <c r="E118" s="402">
        <v>0</v>
      </c>
      <c r="F118" s="402">
        <v>11459673</v>
      </c>
      <c r="G118" s="402">
        <v>0</v>
      </c>
      <c r="H118" s="402">
        <v>82695</v>
      </c>
      <c r="I118" s="402">
        <v>0</v>
      </c>
      <c r="J118" s="403">
        <v>11376978</v>
      </c>
    </row>
    <row r="119" spans="1:10">
      <c r="A119" s="399" t="s">
        <v>474</v>
      </c>
      <c r="B119" s="404" t="s">
        <v>956</v>
      </c>
      <c r="C119" s="404" t="s">
        <v>956</v>
      </c>
      <c r="D119" s="401" t="s">
        <v>555</v>
      </c>
      <c r="E119" s="402">
        <v>0</v>
      </c>
      <c r="F119" s="402">
        <v>791678</v>
      </c>
      <c r="G119" s="402">
        <v>0</v>
      </c>
      <c r="H119" s="402">
        <v>183700</v>
      </c>
      <c r="I119" s="402">
        <v>0</v>
      </c>
      <c r="J119" s="403">
        <v>607978</v>
      </c>
    </row>
    <row r="120" spans="1:10">
      <c r="A120" s="399" t="s">
        <v>474</v>
      </c>
      <c r="B120" s="404" t="s">
        <v>556</v>
      </c>
      <c r="C120" s="404" t="s">
        <v>956</v>
      </c>
      <c r="D120" s="401" t="s">
        <v>557</v>
      </c>
      <c r="E120" s="402">
        <v>0</v>
      </c>
      <c r="F120" s="402">
        <v>98700</v>
      </c>
      <c r="G120" s="402">
        <v>0</v>
      </c>
      <c r="H120" s="402">
        <v>98700</v>
      </c>
      <c r="I120" s="402">
        <v>0</v>
      </c>
      <c r="J120" s="403">
        <v>0</v>
      </c>
    </row>
    <row r="121" spans="1:10">
      <c r="A121" s="399" t="s">
        <v>474</v>
      </c>
      <c r="B121" s="404" t="s">
        <v>556</v>
      </c>
      <c r="C121" s="404" t="s">
        <v>607</v>
      </c>
      <c r="D121" s="401" t="s">
        <v>608</v>
      </c>
      <c r="E121" s="402">
        <v>0</v>
      </c>
      <c r="F121" s="402">
        <v>98700</v>
      </c>
      <c r="G121" s="402">
        <v>0</v>
      </c>
      <c r="H121" s="402">
        <v>98700</v>
      </c>
      <c r="I121" s="402">
        <v>0</v>
      </c>
      <c r="J121" s="403">
        <v>0</v>
      </c>
    </row>
    <row r="122" spans="1:10">
      <c r="A122" s="399" t="s">
        <v>474</v>
      </c>
      <c r="B122" s="404" t="s">
        <v>560</v>
      </c>
      <c r="C122" s="404" t="s">
        <v>956</v>
      </c>
      <c r="D122" s="401" t="s">
        <v>561</v>
      </c>
      <c r="E122" s="402">
        <v>0</v>
      </c>
      <c r="F122" s="402">
        <v>692978</v>
      </c>
      <c r="G122" s="402">
        <v>0</v>
      </c>
      <c r="H122" s="402">
        <v>85000</v>
      </c>
      <c r="I122" s="402">
        <v>0</v>
      </c>
      <c r="J122" s="403">
        <v>607978</v>
      </c>
    </row>
    <row r="123" spans="1:10">
      <c r="A123" s="399" t="s">
        <v>474</v>
      </c>
      <c r="B123" s="404" t="s">
        <v>560</v>
      </c>
      <c r="C123" s="404" t="s">
        <v>607</v>
      </c>
      <c r="D123" s="401" t="s">
        <v>608</v>
      </c>
      <c r="E123" s="402">
        <v>0</v>
      </c>
      <c r="F123" s="402">
        <v>692978</v>
      </c>
      <c r="G123" s="402">
        <v>0</v>
      </c>
      <c r="H123" s="402">
        <v>85000</v>
      </c>
      <c r="I123" s="402">
        <v>0</v>
      </c>
      <c r="J123" s="403">
        <v>607978</v>
      </c>
    </row>
    <row r="124" spans="1:10">
      <c r="A124" s="399" t="s">
        <v>495</v>
      </c>
      <c r="B124" s="404" t="s">
        <v>956</v>
      </c>
      <c r="C124" s="404" t="s">
        <v>956</v>
      </c>
      <c r="D124" s="401" t="s">
        <v>564</v>
      </c>
      <c r="E124" s="402">
        <v>2737063</v>
      </c>
      <c r="F124" s="402">
        <v>32620828</v>
      </c>
      <c r="G124" s="402">
        <v>251044</v>
      </c>
      <c r="H124" s="402">
        <v>1446222</v>
      </c>
      <c r="I124" s="402">
        <v>2486019</v>
      </c>
      <c r="J124" s="403">
        <v>31174606</v>
      </c>
    </row>
    <row r="125" spans="1:10">
      <c r="A125" s="399" t="s">
        <v>495</v>
      </c>
      <c r="B125" s="404" t="s">
        <v>572</v>
      </c>
      <c r="C125" s="404" t="s">
        <v>956</v>
      </c>
      <c r="D125" s="401" t="s">
        <v>573</v>
      </c>
      <c r="E125" s="402">
        <v>0</v>
      </c>
      <c r="F125" s="402">
        <v>715735</v>
      </c>
      <c r="G125" s="402">
        <v>0</v>
      </c>
      <c r="H125" s="402">
        <v>260465</v>
      </c>
      <c r="I125" s="402">
        <v>0</v>
      </c>
      <c r="J125" s="403">
        <v>455270</v>
      </c>
    </row>
    <row r="126" spans="1:10">
      <c r="A126" s="399" t="s">
        <v>495</v>
      </c>
      <c r="B126" s="404" t="s">
        <v>572</v>
      </c>
      <c r="C126" s="404" t="s">
        <v>495</v>
      </c>
      <c r="D126" s="401" t="s">
        <v>609</v>
      </c>
      <c r="E126" s="402">
        <v>0</v>
      </c>
      <c r="F126" s="402">
        <v>715735</v>
      </c>
      <c r="G126" s="402">
        <v>0</v>
      </c>
      <c r="H126" s="402">
        <v>260465</v>
      </c>
      <c r="I126" s="402">
        <v>0</v>
      </c>
      <c r="J126" s="403">
        <v>455270</v>
      </c>
    </row>
    <row r="127" spans="1:10">
      <c r="A127" s="399" t="s">
        <v>495</v>
      </c>
      <c r="B127" s="404" t="s">
        <v>575</v>
      </c>
      <c r="C127" s="404" t="s">
        <v>956</v>
      </c>
      <c r="D127" s="401" t="s">
        <v>576</v>
      </c>
      <c r="E127" s="402">
        <v>2737063</v>
      </c>
      <c r="F127" s="402">
        <v>31905093</v>
      </c>
      <c r="G127" s="402">
        <v>251044</v>
      </c>
      <c r="H127" s="402">
        <v>1185757</v>
      </c>
      <c r="I127" s="402">
        <v>2486019</v>
      </c>
      <c r="J127" s="403">
        <v>30719336</v>
      </c>
    </row>
    <row r="128" spans="1:10">
      <c r="A128" s="399" t="s">
        <v>495</v>
      </c>
      <c r="B128" s="404" t="s">
        <v>575</v>
      </c>
      <c r="C128" s="404" t="s">
        <v>508</v>
      </c>
      <c r="D128" s="401" t="s">
        <v>610</v>
      </c>
      <c r="E128" s="402">
        <v>2486889</v>
      </c>
      <c r="F128" s="402">
        <v>26708785</v>
      </c>
      <c r="G128" s="402">
        <v>870</v>
      </c>
      <c r="H128" s="402">
        <v>585077</v>
      </c>
      <c r="I128" s="402">
        <v>2486019</v>
      </c>
      <c r="J128" s="403">
        <v>26123708</v>
      </c>
    </row>
    <row r="129" spans="1:10">
      <c r="A129" s="399" t="s">
        <v>495</v>
      </c>
      <c r="B129" s="404" t="s">
        <v>575</v>
      </c>
      <c r="C129" s="404" t="s">
        <v>516</v>
      </c>
      <c r="D129" s="401" t="s">
        <v>612</v>
      </c>
      <c r="E129" s="402">
        <v>250174</v>
      </c>
      <c r="F129" s="402">
        <v>693704</v>
      </c>
      <c r="G129" s="402">
        <v>250174</v>
      </c>
      <c r="H129" s="402">
        <v>380474</v>
      </c>
      <c r="I129" s="402">
        <v>0</v>
      </c>
      <c r="J129" s="403">
        <v>313230</v>
      </c>
    </row>
    <row r="130" spans="1:10">
      <c r="A130" s="399" t="s">
        <v>495</v>
      </c>
      <c r="B130" s="404" t="s">
        <v>575</v>
      </c>
      <c r="C130" s="404" t="s">
        <v>607</v>
      </c>
      <c r="D130" s="401" t="s">
        <v>608</v>
      </c>
      <c r="E130" s="402">
        <v>0</v>
      </c>
      <c r="F130" s="402">
        <v>4502604</v>
      </c>
      <c r="G130" s="402">
        <v>0</v>
      </c>
      <c r="H130" s="402">
        <v>220206</v>
      </c>
      <c r="I130" s="402">
        <v>0</v>
      </c>
      <c r="J130" s="403">
        <v>4282398</v>
      </c>
    </row>
    <row r="131" spans="1:10">
      <c r="A131" s="399" t="s">
        <v>956</v>
      </c>
      <c r="B131" s="404" t="s">
        <v>956</v>
      </c>
      <c r="C131" s="404" t="s">
        <v>956</v>
      </c>
      <c r="D131" s="401" t="s">
        <v>622</v>
      </c>
      <c r="E131" s="402">
        <v>1967508</v>
      </c>
      <c r="F131" s="402">
        <v>4464852</v>
      </c>
      <c r="G131" s="402">
        <v>1967508</v>
      </c>
      <c r="H131" s="402">
        <v>4464852</v>
      </c>
      <c r="I131" s="402">
        <v>0</v>
      </c>
      <c r="J131" s="403">
        <v>0</v>
      </c>
    </row>
    <row r="132" spans="1:10">
      <c r="A132" s="399" t="s">
        <v>956</v>
      </c>
      <c r="B132" s="404" t="s">
        <v>956</v>
      </c>
      <c r="C132" s="404" t="s">
        <v>956</v>
      </c>
      <c r="D132" s="401" t="s">
        <v>623</v>
      </c>
      <c r="E132" s="402">
        <v>1963758</v>
      </c>
      <c r="F132" s="402">
        <v>4434743</v>
      </c>
      <c r="G132" s="402">
        <v>1963758</v>
      </c>
      <c r="H132" s="402">
        <v>4434743</v>
      </c>
      <c r="I132" s="402">
        <v>0</v>
      </c>
      <c r="J132" s="403">
        <v>0</v>
      </c>
    </row>
    <row r="133" spans="1:10">
      <c r="A133" s="399" t="s">
        <v>956</v>
      </c>
      <c r="B133" s="404" t="s">
        <v>956</v>
      </c>
      <c r="C133" s="404" t="s">
        <v>956</v>
      </c>
      <c r="D133" s="401" t="s">
        <v>624</v>
      </c>
      <c r="E133" s="402">
        <v>3750</v>
      </c>
      <c r="F133" s="402">
        <v>30109</v>
      </c>
      <c r="G133" s="402">
        <v>3750</v>
      </c>
      <c r="H133" s="402">
        <v>30109</v>
      </c>
      <c r="I133" s="402">
        <v>0</v>
      </c>
      <c r="J133" s="403">
        <v>0</v>
      </c>
    </row>
    <row r="134" spans="1:10">
      <c r="A134" s="399" t="s">
        <v>956</v>
      </c>
      <c r="B134" s="404" t="s">
        <v>956</v>
      </c>
      <c r="C134" s="404" t="s">
        <v>956</v>
      </c>
      <c r="D134" s="401" t="s">
        <v>615</v>
      </c>
      <c r="E134" s="402">
        <v>17738057</v>
      </c>
      <c r="F134" s="402">
        <v>142182604</v>
      </c>
      <c r="G134" s="402" t="s">
        <v>956</v>
      </c>
      <c r="H134" s="402" t="s">
        <v>956</v>
      </c>
      <c r="I134" s="402" t="s">
        <v>956</v>
      </c>
      <c r="J134" s="403" t="s">
        <v>956</v>
      </c>
    </row>
    <row r="135" spans="1:10">
      <c r="A135" s="399" t="s">
        <v>956</v>
      </c>
      <c r="B135" s="404" t="s">
        <v>956</v>
      </c>
      <c r="C135" s="404" t="s">
        <v>956</v>
      </c>
      <c r="D135" s="401" t="s">
        <v>956</v>
      </c>
      <c r="E135" s="402" t="s">
        <v>956</v>
      </c>
      <c r="F135" s="402" t="s">
        <v>956</v>
      </c>
      <c r="G135" s="402" t="s">
        <v>956</v>
      </c>
      <c r="H135" s="402" t="s">
        <v>956</v>
      </c>
      <c r="I135" s="402" t="s">
        <v>956</v>
      </c>
      <c r="J135" s="403" t="s">
        <v>956</v>
      </c>
    </row>
    <row r="136" spans="1:10">
      <c r="A136" s="399" t="s">
        <v>956</v>
      </c>
      <c r="B136" s="404" t="s">
        <v>956</v>
      </c>
      <c r="C136" s="404" t="s">
        <v>956</v>
      </c>
      <c r="D136" s="401" t="s">
        <v>616</v>
      </c>
      <c r="E136" s="402">
        <v>130740213</v>
      </c>
      <c r="F136" s="402" t="s">
        <v>956</v>
      </c>
      <c r="G136" s="402" t="s">
        <v>956</v>
      </c>
      <c r="H136" s="402" t="s">
        <v>956</v>
      </c>
      <c r="I136" s="402" t="s">
        <v>956</v>
      </c>
      <c r="J136" s="403" t="s">
        <v>956</v>
      </c>
    </row>
    <row r="137" spans="1:10" ht="16.2" customHeight="1">
      <c r="A137" s="399" t="s">
        <v>956</v>
      </c>
      <c r="B137" s="404" t="s">
        <v>956</v>
      </c>
      <c r="C137" s="404" t="s">
        <v>956</v>
      </c>
      <c r="D137" s="401" t="s">
        <v>617</v>
      </c>
      <c r="E137" s="402">
        <v>128003355</v>
      </c>
      <c r="F137" s="402" t="s">
        <v>956</v>
      </c>
      <c r="G137" s="402" t="s">
        <v>956</v>
      </c>
      <c r="H137" s="402" t="s">
        <v>956</v>
      </c>
      <c r="I137" s="402" t="s">
        <v>956</v>
      </c>
      <c r="J137" s="403" t="s">
        <v>956</v>
      </c>
    </row>
    <row r="138" spans="1:10">
      <c r="A138" s="399" t="s">
        <v>956</v>
      </c>
      <c r="B138" s="404" t="s">
        <v>956</v>
      </c>
      <c r="C138" s="404" t="s">
        <v>956</v>
      </c>
      <c r="D138" s="401" t="s">
        <v>618</v>
      </c>
      <c r="E138" s="402">
        <v>206866</v>
      </c>
      <c r="F138" s="402" t="s">
        <v>956</v>
      </c>
      <c r="G138" s="402" t="s">
        <v>956</v>
      </c>
      <c r="H138" s="402" t="s">
        <v>956</v>
      </c>
      <c r="I138" s="402" t="s">
        <v>956</v>
      </c>
      <c r="J138" s="403" t="s">
        <v>956</v>
      </c>
    </row>
    <row r="139" spans="1:10" ht="16.2" customHeight="1">
      <c r="A139" s="399" t="s">
        <v>956</v>
      </c>
      <c r="B139" s="404" t="s">
        <v>956</v>
      </c>
      <c r="C139" s="404" t="s">
        <v>956</v>
      </c>
      <c r="D139" s="401" t="s">
        <v>619</v>
      </c>
      <c r="E139" s="402">
        <v>128210221</v>
      </c>
      <c r="F139" s="402" t="s">
        <v>956</v>
      </c>
      <c r="G139" s="402" t="s">
        <v>956</v>
      </c>
      <c r="H139" s="402" t="s">
        <v>956</v>
      </c>
      <c r="I139" s="402" t="s">
        <v>956</v>
      </c>
      <c r="J139" s="403" t="s">
        <v>956</v>
      </c>
    </row>
    <row r="140" spans="1:10">
      <c r="A140" s="937" t="s">
        <v>1253</v>
      </c>
      <c r="B140" s="937" t="s">
        <v>956</v>
      </c>
      <c r="C140" s="937" t="s">
        <v>956</v>
      </c>
      <c r="D140" s="937" t="s">
        <v>956</v>
      </c>
      <c r="E140" s="937" t="s">
        <v>956</v>
      </c>
      <c r="F140" s="937" t="s">
        <v>956</v>
      </c>
      <c r="G140" s="937" t="s">
        <v>956</v>
      </c>
      <c r="H140" s="937" t="s">
        <v>956</v>
      </c>
      <c r="I140" s="937" t="s">
        <v>956</v>
      </c>
      <c r="J140" s="937" t="s">
        <v>956</v>
      </c>
    </row>
  </sheetData>
  <mergeCells count="5">
    <mergeCell ref="A1:D1"/>
    <mergeCell ref="E1:F1"/>
    <mergeCell ref="G1:H1"/>
    <mergeCell ref="I1:J1"/>
    <mergeCell ref="A140:J140"/>
  </mergeCells>
  <phoneticPr fontId="5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7"/>
  <sheetViews>
    <sheetView topLeftCell="A3" zoomScaleNormal="100" workbookViewId="0">
      <selection activeCell="G11" sqref="G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28.2" hidden="1" customHeight="1">
      <c r="A1" s="86" t="s">
        <v>627</v>
      </c>
      <c r="B1" s="86" t="s">
        <v>0</v>
      </c>
      <c r="C1" s="86" t="s">
        <v>628</v>
      </c>
      <c r="D1" s="86" t="s">
        <v>629</v>
      </c>
      <c r="E1" s="87" t="s">
        <v>630</v>
      </c>
      <c r="F1" s="88" t="s">
        <v>631</v>
      </c>
      <c r="G1" s="89" t="s">
        <v>632</v>
      </c>
    </row>
    <row r="2" spans="1:12" s="86" customFormat="1" ht="36.6" hidden="1" customHeight="1">
      <c r="A2" s="90" t="s">
        <v>633</v>
      </c>
      <c r="B2" s="91"/>
      <c r="C2" s="92"/>
      <c r="D2" s="86" t="s">
        <v>634</v>
      </c>
    </row>
    <row r="3" spans="1:12" ht="18" customHeight="1">
      <c r="A3" s="952"/>
      <c r="B3" s="952"/>
      <c r="C3" s="93"/>
      <c r="D3" s="93"/>
    </row>
    <row r="4" spans="1:12" ht="18" customHeight="1">
      <c r="A4" s="952"/>
      <c r="B4" s="952"/>
      <c r="C4" s="953"/>
      <c r="D4" s="953"/>
    </row>
    <row r="5" spans="1:12" ht="31.2" customHeight="1">
      <c r="A5" s="954" t="str">
        <f>F1</f>
        <v>臺東縣停車位概況－都市計畫區內路外</v>
      </c>
      <c r="B5" s="954"/>
      <c r="C5" s="954"/>
      <c r="D5" s="954"/>
      <c r="E5" s="954"/>
      <c r="F5" s="954"/>
      <c r="G5" s="954"/>
      <c r="H5" s="954"/>
      <c r="I5" s="954"/>
      <c r="J5" s="954"/>
      <c r="K5" s="954"/>
      <c r="L5" s="954"/>
    </row>
    <row r="6" spans="1:12" ht="15" customHeight="1">
      <c r="A6" s="955" t="str">
        <f>G1</f>
        <v>中華民國112年第4季底</v>
      </c>
      <c r="B6" s="955"/>
      <c r="C6" s="955"/>
      <c r="D6" s="955"/>
      <c r="E6" s="955"/>
      <c r="F6" s="955"/>
      <c r="G6" s="955"/>
      <c r="H6" s="955"/>
      <c r="I6" s="955"/>
      <c r="J6" s="955"/>
      <c r="K6" s="955"/>
      <c r="L6" s="955"/>
    </row>
    <row r="7" spans="1:12" s="94" customFormat="1" ht="21.9" customHeight="1">
      <c r="A7" s="945" t="s">
        <v>635</v>
      </c>
      <c r="B7" s="946" t="s">
        <v>636</v>
      </c>
      <c r="C7" s="947" t="s">
        <v>637</v>
      </c>
      <c r="D7" s="947"/>
      <c r="E7" s="947"/>
      <c r="F7" s="947"/>
      <c r="G7" s="947"/>
      <c r="H7" s="947"/>
      <c r="I7" s="947"/>
      <c r="J7" s="948" t="s">
        <v>638</v>
      </c>
      <c r="K7" s="948"/>
      <c r="L7" s="948"/>
    </row>
    <row r="8" spans="1:12" s="94" customFormat="1" ht="21.9" customHeight="1">
      <c r="A8" s="945"/>
      <c r="B8" s="946"/>
      <c r="C8" s="949" t="s">
        <v>639</v>
      </c>
      <c r="D8" s="950" t="s">
        <v>640</v>
      </c>
      <c r="E8" s="950"/>
      <c r="F8" s="950"/>
      <c r="G8" s="950" t="s">
        <v>641</v>
      </c>
      <c r="H8" s="950"/>
      <c r="I8" s="950"/>
      <c r="J8" s="951" t="s">
        <v>640</v>
      </c>
      <c r="K8" s="951"/>
      <c r="L8" s="951"/>
    </row>
    <row r="9" spans="1:12" s="94" customFormat="1" ht="21.9" customHeight="1">
      <c r="A9" s="945"/>
      <c r="B9" s="946"/>
      <c r="C9" s="949"/>
      <c r="D9" s="96" t="s">
        <v>642</v>
      </c>
      <c r="E9" s="97" t="s">
        <v>643</v>
      </c>
      <c r="F9" s="97" t="s">
        <v>644</v>
      </c>
      <c r="G9" s="97" t="s">
        <v>642</v>
      </c>
      <c r="H9" s="97" t="s">
        <v>643</v>
      </c>
      <c r="I9" s="97" t="s">
        <v>644</v>
      </c>
      <c r="J9" s="96" t="s">
        <v>642</v>
      </c>
      <c r="K9" s="97" t="s">
        <v>643</v>
      </c>
      <c r="L9" s="98" t="s">
        <v>644</v>
      </c>
    </row>
    <row r="10" spans="1:12" s="101" customFormat="1" ht="91.5" customHeight="1">
      <c r="A10" s="99" t="s">
        <v>636</v>
      </c>
      <c r="B10" s="100">
        <v>160</v>
      </c>
      <c r="C10" s="100">
        <v>0</v>
      </c>
      <c r="D10" s="100">
        <v>0</v>
      </c>
      <c r="E10" s="100">
        <v>0</v>
      </c>
      <c r="F10" s="100">
        <v>0</v>
      </c>
      <c r="G10" s="100">
        <v>0</v>
      </c>
      <c r="H10" s="100">
        <f>H11+H12+H13</f>
        <v>160</v>
      </c>
      <c r="I10" s="100">
        <v>0</v>
      </c>
      <c r="J10" s="100">
        <v>0</v>
      </c>
      <c r="K10" s="100">
        <v>0</v>
      </c>
      <c r="L10" s="100">
        <v>0</v>
      </c>
    </row>
    <row r="11" spans="1:12" s="101" customFormat="1" ht="91.5" customHeight="1">
      <c r="A11" s="102" t="s">
        <v>645</v>
      </c>
      <c r="B11" s="103">
        <v>12</v>
      </c>
      <c r="C11" s="103">
        <v>0</v>
      </c>
      <c r="D11" s="103">
        <v>0</v>
      </c>
      <c r="E11" s="103">
        <v>0</v>
      </c>
      <c r="F11" s="103">
        <v>0</v>
      </c>
      <c r="G11" s="103">
        <v>0</v>
      </c>
      <c r="H11" s="103">
        <v>12</v>
      </c>
      <c r="I11" s="103">
        <v>0</v>
      </c>
      <c r="J11" s="103">
        <v>0</v>
      </c>
      <c r="K11" s="103">
        <v>0</v>
      </c>
      <c r="L11" s="103">
        <v>0</v>
      </c>
    </row>
    <row r="12" spans="1:12" s="101" customFormat="1" ht="91.5" customHeight="1">
      <c r="A12" s="102" t="s">
        <v>646</v>
      </c>
      <c r="B12" s="103">
        <v>120</v>
      </c>
      <c r="C12" s="103">
        <v>0</v>
      </c>
      <c r="D12" s="103">
        <v>0</v>
      </c>
      <c r="E12" s="103">
        <v>0</v>
      </c>
      <c r="F12" s="103">
        <v>0</v>
      </c>
      <c r="G12" s="103">
        <v>0</v>
      </c>
      <c r="H12" s="103">
        <v>120</v>
      </c>
      <c r="I12" s="103">
        <v>0</v>
      </c>
      <c r="J12" s="103">
        <v>0</v>
      </c>
      <c r="K12" s="103">
        <v>0</v>
      </c>
      <c r="L12" s="103">
        <v>0</v>
      </c>
    </row>
    <row r="13" spans="1:12" s="101" customFormat="1" ht="91.5" customHeight="1">
      <c r="A13" s="102" t="s">
        <v>647</v>
      </c>
      <c r="B13" s="103">
        <v>28</v>
      </c>
      <c r="C13" s="103">
        <v>0</v>
      </c>
      <c r="D13" s="103">
        <v>0</v>
      </c>
      <c r="E13" s="103">
        <v>0</v>
      </c>
      <c r="F13" s="103">
        <v>0</v>
      </c>
      <c r="G13" s="103">
        <v>0</v>
      </c>
      <c r="H13" s="103">
        <v>28</v>
      </c>
      <c r="I13" s="103">
        <v>0</v>
      </c>
      <c r="J13" s="103">
        <v>0</v>
      </c>
      <c r="K13" s="103">
        <v>0</v>
      </c>
      <c r="L13" s="103">
        <v>0</v>
      </c>
    </row>
    <row r="14" spans="1:12" s="104" customFormat="1" ht="36"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66.75" customHeight="1">
      <c r="A15" s="944" t="str">
        <f>SUBSTITUTE(IF(LEN(A2)&gt;0,"填表說明："&amp;A2,""),CHAR(10),CHAR(10)&amp;"　　　　　")</f>
        <v>填表說明：1.本表編製一式三份，一份送縣(市)政府主計處(室)，一份送交通部統計處，一份自存。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v>
      </c>
      <c r="B15" s="944"/>
      <c r="C15" s="944"/>
      <c r="D15" s="944"/>
      <c r="E15" s="944"/>
      <c r="F15" s="944"/>
      <c r="G15" s="944"/>
      <c r="H15" s="944"/>
      <c r="I15" s="944"/>
      <c r="J15" s="944"/>
      <c r="K15" s="944"/>
      <c r="L15" s="944"/>
    </row>
    <row r="16" spans="1:12" s="105" customFormat="1" ht="18" customHeight="1">
      <c r="A16" s="944" t="str">
        <f>IF(LEN(A2)&gt;0,"資料來源："&amp;D2,"")</f>
        <v>資料來源：各鄉鎮公所。</v>
      </c>
      <c r="B16" s="944"/>
      <c r="C16" s="944"/>
      <c r="D16" s="944"/>
      <c r="E16" s="944"/>
      <c r="F16" s="944"/>
      <c r="G16" s="944"/>
      <c r="H16" s="944"/>
      <c r="I16" s="944"/>
      <c r="J16" s="944"/>
      <c r="K16" s="944"/>
      <c r="L16" s="944"/>
    </row>
    <row r="17" spans="2:3" ht="15.6">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25" right="0.25" top="0.75" bottom="0.75" header="0.51180555555555496" footer="0.51180555555555496"/>
  <pageSetup paperSize="9" orientation="landscape"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7"/>
  <sheetViews>
    <sheetView topLeftCell="A3" zoomScaleNormal="100" workbookViewId="0">
      <selection activeCell="H11" sqref="H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66" hidden="1" customHeight="1">
      <c r="A1" s="86" t="s">
        <v>627</v>
      </c>
      <c r="B1" s="86" t="s">
        <v>0</v>
      </c>
      <c r="C1" s="86" t="s">
        <v>628</v>
      </c>
      <c r="D1" s="86" t="s">
        <v>629</v>
      </c>
      <c r="E1" s="87" t="s">
        <v>648</v>
      </c>
      <c r="F1" s="88" t="s">
        <v>649</v>
      </c>
      <c r="G1" s="89" t="s">
        <v>632</v>
      </c>
    </row>
    <row r="2" spans="1:12" s="86" customFormat="1" ht="73.8" hidden="1" customHeight="1">
      <c r="A2" s="90" t="s">
        <v>650</v>
      </c>
      <c r="B2" s="91"/>
      <c r="C2" s="92"/>
      <c r="D2" s="86" t="s">
        <v>634</v>
      </c>
    </row>
    <row r="3" spans="1:12" ht="32.4" customHeight="1">
      <c r="A3" s="952"/>
      <c r="B3" s="952"/>
      <c r="C3" s="93"/>
      <c r="D3" s="93"/>
    </row>
    <row r="4" spans="1:12" ht="32.4" customHeight="1">
      <c r="A4" s="952"/>
      <c r="B4" s="952"/>
      <c r="C4" s="953"/>
      <c r="D4" s="953"/>
    </row>
    <row r="5" spans="1:12" ht="32.4" customHeight="1">
      <c r="A5" s="954" t="str">
        <f>F1</f>
        <v>臺東縣停車位概況－都市計畫區外路外</v>
      </c>
      <c r="B5" s="954"/>
      <c r="C5" s="954"/>
      <c r="D5" s="954"/>
      <c r="E5" s="954"/>
      <c r="F5" s="954"/>
      <c r="G5" s="954"/>
      <c r="H5" s="954"/>
      <c r="I5" s="954"/>
      <c r="J5" s="954"/>
      <c r="K5" s="954"/>
      <c r="L5" s="954"/>
    </row>
    <row r="6" spans="1:12" ht="32.4" customHeight="1">
      <c r="A6" s="955" t="str">
        <f>G1</f>
        <v>中華民國112年第4季底</v>
      </c>
      <c r="B6" s="955"/>
      <c r="C6" s="955"/>
      <c r="D6" s="955"/>
      <c r="E6" s="955"/>
      <c r="F6" s="955"/>
      <c r="G6" s="955"/>
      <c r="H6" s="955"/>
      <c r="I6" s="955"/>
      <c r="J6" s="955"/>
      <c r="K6" s="955"/>
      <c r="L6" s="955"/>
    </row>
    <row r="7" spans="1:12" s="94" customFormat="1" ht="32.4" customHeight="1">
      <c r="A7" s="945" t="s">
        <v>635</v>
      </c>
      <c r="B7" s="946" t="s">
        <v>636</v>
      </c>
      <c r="C7" s="947" t="s">
        <v>637</v>
      </c>
      <c r="D7" s="947"/>
      <c r="E7" s="947"/>
      <c r="F7" s="947"/>
      <c r="G7" s="947"/>
      <c r="H7" s="947"/>
      <c r="I7" s="947"/>
      <c r="J7" s="948" t="s">
        <v>638</v>
      </c>
      <c r="K7" s="948"/>
      <c r="L7" s="948"/>
    </row>
    <row r="8" spans="1:12" s="94" customFormat="1" ht="32.4" customHeight="1">
      <c r="A8" s="945"/>
      <c r="B8" s="946"/>
      <c r="C8" s="949" t="s">
        <v>639</v>
      </c>
      <c r="D8" s="950" t="s">
        <v>640</v>
      </c>
      <c r="E8" s="950"/>
      <c r="F8" s="950"/>
      <c r="G8" s="950" t="s">
        <v>641</v>
      </c>
      <c r="H8" s="950"/>
      <c r="I8" s="950"/>
      <c r="J8" s="951" t="s">
        <v>640</v>
      </c>
      <c r="K8" s="951"/>
      <c r="L8" s="951"/>
    </row>
    <row r="9" spans="1:12" s="94" customFormat="1" ht="32.4" customHeight="1">
      <c r="A9" s="945"/>
      <c r="B9" s="946"/>
      <c r="C9" s="949"/>
      <c r="D9" s="96" t="s">
        <v>642</v>
      </c>
      <c r="E9" s="97" t="s">
        <v>643</v>
      </c>
      <c r="F9" s="97" t="s">
        <v>644</v>
      </c>
      <c r="G9" s="97" t="s">
        <v>642</v>
      </c>
      <c r="H9" s="97" t="s">
        <v>643</v>
      </c>
      <c r="I9" s="97" t="s">
        <v>644</v>
      </c>
      <c r="J9" s="96" t="s">
        <v>642</v>
      </c>
      <c r="K9" s="97" t="s">
        <v>643</v>
      </c>
      <c r="L9" s="98" t="s">
        <v>644</v>
      </c>
    </row>
    <row r="10" spans="1:12" s="101" customFormat="1" ht="32.4" customHeight="1">
      <c r="A10" s="99" t="s">
        <v>636</v>
      </c>
      <c r="B10" s="100">
        <v>0</v>
      </c>
      <c r="C10" s="100">
        <v>0</v>
      </c>
      <c r="D10" s="100">
        <v>0</v>
      </c>
      <c r="E10" s="100">
        <v>0</v>
      </c>
      <c r="F10" s="100">
        <v>0</v>
      </c>
      <c r="G10" s="100">
        <v>17</v>
      </c>
      <c r="H10" s="100">
        <v>17</v>
      </c>
      <c r="I10" s="100">
        <v>0</v>
      </c>
      <c r="J10" s="100">
        <v>0</v>
      </c>
      <c r="K10" s="100">
        <v>0</v>
      </c>
      <c r="L10" s="100">
        <v>0</v>
      </c>
    </row>
    <row r="11" spans="1:12" s="101" customFormat="1" ht="32.4" customHeight="1">
      <c r="A11" s="102" t="s">
        <v>645</v>
      </c>
      <c r="B11" s="103">
        <v>0</v>
      </c>
      <c r="C11" s="103">
        <v>0</v>
      </c>
      <c r="D11" s="103">
        <v>0</v>
      </c>
      <c r="E11" s="103">
        <v>0</v>
      </c>
      <c r="F11" s="103">
        <v>0</v>
      </c>
      <c r="G11" s="103">
        <v>0</v>
      </c>
      <c r="H11" s="103">
        <v>0</v>
      </c>
      <c r="I11" s="103">
        <v>0</v>
      </c>
      <c r="J11" s="103">
        <v>0</v>
      </c>
      <c r="K11" s="103">
        <v>0</v>
      </c>
      <c r="L11" s="103">
        <v>0</v>
      </c>
    </row>
    <row r="12" spans="1:12" s="101" customFormat="1" ht="32.4" customHeight="1">
      <c r="A12" s="102" t="s">
        <v>646</v>
      </c>
      <c r="B12" s="103">
        <v>0</v>
      </c>
      <c r="C12" s="103">
        <v>0</v>
      </c>
      <c r="D12" s="103">
        <v>0</v>
      </c>
      <c r="E12" s="103">
        <v>0</v>
      </c>
      <c r="F12" s="103">
        <v>0</v>
      </c>
      <c r="G12" s="103">
        <v>17</v>
      </c>
      <c r="H12" s="103">
        <v>17</v>
      </c>
      <c r="I12" s="103">
        <v>0</v>
      </c>
      <c r="J12" s="103">
        <v>0</v>
      </c>
      <c r="K12" s="103">
        <v>0</v>
      </c>
      <c r="L12" s="103">
        <v>0</v>
      </c>
    </row>
    <row r="13" spans="1:12" s="101" customFormat="1" ht="32.4" customHeight="1">
      <c r="A13" s="102" t="s">
        <v>647</v>
      </c>
      <c r="B13" s="103">
        <v>0</v>
      </c>
      <c r="C13" s="103">
        <v>0</v>
      </c>
      <c r="D13" s="103">
        <v>0</v>
      </c>
      <c r="E13" s="103">
        <v>0</v>
      </c>
      <c r="F13" s="103">
        <v>0</v>
      </c>
      <c r="G13" s="103">
        <v>0</v>
      </c>
      <c r="H13" s="103">
        <v>0</v>
      </c>
      <c r="I13" s="103">
        <v>0</v>
      </c>
      <c r="J13" s="103">
        <v>0</v>
      </c>
      <c r="K13" s="103">
        <v>0</v>
      </c>
      <c r="L13" s="103">
        <v>0</v>
      </c>
    </row>
    <row r="14" spans="1:12" s="104" customFormat="1" ht="32.4"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32.4" customHeight="1">
      <c r="A15" s="944" t="str">
        <f>SUBSTITUTE(IF(LEN(A2)&gt;0,"填表說明："&amp;A2,""),CHAR(10),CHAR(10)&amp;"　　　　　")</f>
        <v>填表說明：1.本表編製一式三份，一份送縣政府主計處(室)，一份送交通部統計處，一份自存。
　　　　　2.本表資料包含身心障礙專用停車位。
　　　　　3.本表資料不含各省(縣)級風景遊樂區停車位。</v>
      </c>
      <c r="B15" s="944"/>
      <c r="C15" s="944"/>
      <c r="D15" s="944"/>
      <c r="E15" s="944"/>
      <c r="F15" s="944"/>
      <c r="G15" s="944"/>
      <c r="H15" s="944"/>
      <c r="I15" s="944"/>
      <c r="J15" s="944"/>
      <c r="K15" s="944"/>
      <c r="L15" s="944"/>
    </row>
    <row r="16" spans="1:12" s="105" customFormat="1" ht="32.4" customHeight="1">
      <c r="A16" s="944" t="str">
        <f>IF(LEN(A2)&gt;0,"資料來源："&amp;D2,"")</f>
        <v>資料來源：各鄉鎮公所。</v>
      </c>
      <c r="B16" s="944"/>
      <c r="C16" s="944"/>
      <c r="D16" s="944"/>
      <c r="E16" s="944"/>
      <c r="F16" s="944"/>
      <c r="G16" s="944"/>
      <c r="H16" s="944"/>
      <c r="I16" s="944"/>
      <c r="J16" s="944"/>
      <c r="K16" s="944"/>
      <c r="L16" s="944"/>
    </row>
    <row r="17" spans="2:3" ht="32.4" customHeight="1">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7"/>
  <sheetViews>
    <sheetView topLeftCell="A11" zoomScaleNormal="100" workbookViewId="0">
      <selection activeCell="A16" sqref="A16:L16"/>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98.4" hidden="1" customHeight="1">
      <c r="A1" s="86" t="s">
        <v>627</v>
      </c>
      <c r="B1" s="86" t="s">
        <v>0</v>
      </c>
      <c r="C1" s="86" t="s">
        <v>628</v>
      </c>
      <c r="D1" s="86" t="s">
        <v>629</v>
      </c>
      <c r="E1" s="87" t="s">
        <v>651</v>
      </c>
      <c r="F1" s="88" t="s">
        <v>652</v>
      </c>
      <c r="G1" s="89" t="s">
        <v>632</v>
      </c>
    </row>
    <row r="2" spans="1:12" s="86" customFormat="1" ht="61.2" hidden="1" customHeight="1">
      <c r="A2" s="90" t="s">
        <v>653</v>
      </c>
      <c r="B2" s="91"/>
      <c r="C2" s="92"/>
      <c r="D2" s="86" t="s">
        <v>654</v>
      </c>
      <c r="E2" s="86" t="str">
        <f>IF(LEN(A2)&gt;0,"印製","")</f>
        <v>印製</v>
      </c>
    </row>
    <row r="3" spans="1:12" ht="16.2">
      <c r="A3" s="952"/>
      <c r="B3" s="952"/>
      <c r="C3" s="93"/>
      <c r="D3" s="93"/>
    </row>
    <row r="4" spans="1:12" ht="16.2">
      <c r="A4" s="952"/>
      <c r="B4" s="952"/>
      <c r="C4" s="953"/>
      <c r="D4" s="953"/>
    </row>
    <row r="5" spans="1:12" ht="33">
      <c r="A5" s="954" t="str">
        <f>F1</f>
        <v>臺東縣停車位概況－路邊停車位</v>
      </c>
      <c r="B5" s="954"/>
      <c r="C5" s="954"/>
      <c r="D5" s="954"/>
      <c r="E5" s="954"/>
      <c r="F5" s="954"/>
      <c r="G5" s="954"/>
      <c r="H5" s="954"/>
      <c r="I5" s="954"/>
      <c r="J5" s="954"/>
      <c r="K5" s="954"/>
      <c r="L5" s="954"/>
    </row>
    <row r="6" spans="1:12" ht="24.75" customHeight="1">
      <c r="A6" s="955" t="str">
        <f>G1</f>
        <v>中華民國112年第4季底</v>
      </c>
      <c r="B6" s="955"/>
      <c r="C6" s="955"/>
      <c r="D6" s="955"/>
      <c r="E6" s="955"/>
      <c r="F6" s="955"/>
      <c r="G6" s="955"/>
      <c r="H6" s="955"/>
      <c r="I6" s="955"/>
      <c r="J6" s="955"/>
      <c r="K6" s="955"/>
      <c r="L6" s="955"/>
    </row>
    <row r="7" spans="1:12" s="94" customFormat="1" ht="24.75" customHeight="1">
      <c r="A7" s="945" t="s">
        <v>635</v>
      </c>
      <c r="B7" s="956" t="s">
        <v>636</v>
      </c>
      <c r="C7" s="957" t="s">
        <v>655</v>
      </c>
      <c r="D7" s="957"/>
      <c r="E7" s="957"/>
      <c r="F7" s="957"/>
      <c r="G7" s="957"/>
      <c r="H7" s="957" t="s">
        <v>656</v>
      </c>
      <c r="I7" s="957"/>
      <c r="J7" s="957"/>
      <c r="K7" s="957"/>
      <c r="L7" s="957"/>
    </row>
    <row r="8" spans="1:12" s="94" customFormat="1" ht="16.2" customHeight="1">
      <c r="A8" s="945"/>
      <c r="B8" s="956"/>
      <c r="C8" s="958" t="s">
        <v>639</v>
      </c>
      <c r="D8" s="950" t="s">
        <v>640</v>
      </c>
      <c r="E8" s="950"/>
      <c r="F8" s="950"/>
      <c r="G8" s="959" t="s">
        <v>641</v>
      </c>
      <c r="H8" s="958" t="s">
        <v>639</v>
      </c>
      <c r="I8" s="950" t="s">
        <v>640</v>
      </c>
      <c r="J8" s="950"/>
      <c r="K8" s="950"/>
      <c r="L8" s="960" t="s">
        <v>641</v>
      </c>
    </row>
    <row r="9" spans="1:12" s="94" customFormat="1" ht="16.2">
      <c r="A9" s="945"/>
      <c r="B9" s="956"/>
      <c r="C9" s="958"/>
      <c r="D9" s="96" t="s">
        <v>642</v>
      </c>
      <c r="E9" s="96" t="s">
        <v>657</v>
      </c>
      <c r="F9" s="97" t="s">
        <v>658</v>
      </c>
      <c r="G9" s="959"/>
      <c r="H9" s="959"/>
      <c r="I9" s="96" t="s">
        <v>642</v>
      </c>
      <c r="J9" s="96" t="s">
        <v>657</v>
      </c>
      <c r="K9" s="97" t="s">
        <v>658</v>
      </c>
      <c r="L9" s="960"/>
    </row>
    <row r="10" spans="1:12" s="101" customFormat="1" ht="42" customHeight="1">
      <c r="A10" s="99" t="s">
        <v>636</v>
      </c>
      <c r="B10" s="100">
        <v>0</v>
      </c>
      <c r="C10" s="100">
        <v>0</v>
      </c>
      <c r="D10" s="100">
        <v>0</v>
      </c>
      <c r="E10" s="100">
        <v>0</v>
      </c>
      <c r="F10" s="100">
        <v>0</v>
      </c>
      <c r="G10" s="100">
        <v>0</v>
      </c>
      <c r="H10" s="100">
        <v>0</v>
      </c>
      <c r="I10" s="100">
        <v>0</v>
      </c>
      <c r="J10" s="100">
        <v>0</v>
      </c>
      <c r="K10" s="100">
        <v>0</v>
      </c>
      <c r="L10" s="100">
        <v>0</v>
      </c>
    </row>
    <row r="11" spans="1:12" s="101" customFormat="1" ht="22.5" customHeight="1">
      <c r="A11" s="102" t="s">
        <v>645</v>
      </c>
      <c r="B11" s="103">
        <v>0</v>
      </c>
      <c r="C11" s="103">
        <v>0</v>
      </c>
      <c r="D11" s="103">
        <v>0</v>
      </c>
      <c r="E11" s="103">
        <v>0</v>
      </c>
      <c r="F11" s="103">
        <v>0</v>
      </c>
      <c r="G11" s="103">
        <v>0</v>
      </c>
      <c r="H11" s="103">
        <v>0</v>
      </c>
      <c r="I11" s="103">
        <v>0</v>
      </c>
      <c r="J11" s="103">
        <v>0</v>
      </c>
      <c r="K11" s="103">
        <v>0</v>
      </c>
      <c r="L11" s="103">
        <v>0</v>
      </c>
    </row>
    <row r="12" spans="1:12" s="101" customFormat="1" ht="18.75" customHeight="1">
      <c r="A12" s="102" t="s">
        <v>646</v>
      </c>
      <c r="B12" s="103">
        <v>0</v>
      </c>
      <c r="C12" s="103">
        <v>0</v>
      </c>
      <c r="D12" s="103">
        <v>0</v>
      </c>
      <c r="E12" s="103">
        <v>0</v>
      </c>
      <c r="F12" s="103">
        <v>0</v>
      </c>
      <c r="G12" s="103">
        <v>0</v>
      </c>
      <c r="H12" s="103">
        <v>0</v>
      </c>
      <c r="I12" s="103">
        <v>0</v>
      </c>
      <c r="J12" s="103">
        <v>0</v>
      </c>
      <c r="K12" s="103">
        <v>0</v>
      </c>
      <c r="L12" s="103">
        <v>0</v>
      </c>
    </row>
    <row r="13" spans="1:12" s="101" customFormat="1" ht="21.75" customHeight="1">
      <c r="A13" s="102" t="s">
        <v>647</v>
      </c>
      <c r="B13" s="103">
        <v>0</v>
      </c>
      <c r="C13" s="103">
        <v>0</v>
      </c>
      <c r="D13" s="103">
        <v>0</v>
      </c>
      <c r="E13" s="103">
        <v>0</v>
      </c>
      <c r="F13" s="103">
        <v>0</v>
      </c>
      <c r="G13" s="103">
        <v>0</v>
      </c>
      <c r="H13" s="103">
        <v>0</v>
      </c>
      <c r="I13" s="103">
        <v>0</v>
      </c>
      <c r="J13" s="103">
        <v>0</v>
      </c>
      <c r="K13" s="103">
        <v>0</v>
      </c>
      <c r="L13" s="103">
        <v>0</v>
      </c>
    </row>
    <row r="14" spans="1:12" s="104" customFormat="1" ht="54" customHeight="1">
      <c r="A14" s="943" t="str">
        <f>IF(LEN(A2)&gt;0,"填表　　　　　　　　　　　　　審核　　　　　　　　　　　　　業務主管人員　　　　　　　　　　　　　機關首長
　　　　　　　　　　　　　　　　　　　　　　　　　　　　　　主辦統(會)計人員","")</f>
        <v>填表　　　　　　　　　　　　　審核　　　　　　　　　　　　　業務主管人員　　　　　　　　　　　　　機關首長
　　　　　　　　　　　　　　　　　　　　　　　　　　　　　　主辦統(會)計人員</v>
      </c>
      <c r="B14" s="943"/>
      <c r="C14" s="943"/>
      <c r="D14" s="943"/>
      <c r="E14" s="943"/>
      <c r="F14" s="943"/>
      <c r="G14" s="943"/>
      <c r="H14" s="943"/>
      <c r="I14" s="943"/>
      <c r="J14" s="943"/>
      <c r="K14" s="943"/>
      <c r="L14" s="943"/>
    </row>
    <row r="15" spans="1:12" ht="51.75" customHeight="1">
      <c r="A15" s="944" t="str">
        <f>SUBSTITUTE(IF(LEN(A2)&gt;0,"填表說明："&amp;A2,""),CHAR(10),CHAR(10)&amp;"　　　　　")</f>
        <v>填表說明：1.本表編製一式三份，一份送縣(市)政府主計處(室)，一份送交通部統計處，一份自存。
　　　　　2.本表資料包含身心障礙專用停車位。
　　　　　3.本表資料不含各省(縣)級風景遊樂區停車位。</v>
      </c>
      <c r="B15" s="944"/>
      <c r="C15" s="944"/>
      <c r="D15" s="944"/>
      <c r="E15" s="944"/>
      <c r="F15" s="944"/>
      <c r="G15" s="944"/>
      <c r="H15" s="944"/>
      <c r="I15" s="944"/>
      <c r="J15" s="944"/>
      <c r="K15" s="944"/>
      <c r="L15" s="944"/>
    </row>
    <row r="16" spans="1:12" s="105" customFormat="1" ht="18.75" customHeight="1">
      <c r="A16" s="944" t="str">
        <f>IF(LEN(A2)&gt;0,"資料來源："&amp;D2,"")</f>
        <v>資料來源：各鄉鎮公所或交通大隊。</v>
      </c>
      <c r="B16" s="944"/>
      <c r="C16" s="944"/>
      <c r="D16" s="944"/>
      <c r="E16" s="944"/>
      <c r="F16" s="944"/>
      <c r="G16" s="944"/>
      <c r="H16" s="944"/>
      <c r="I16" s="944"/>
      <c r="J16" s="944"/>
      <c r="K16" s="944"/>
      <c r="L16" s="944"/>
    </row>
    <row r="17" spans="2:3" ht="15.6">
      <c r="B17" s="87"/>
      <c r="C17" s="87"/>
    </row>
  </sheetData>
  <mergeCells count="18">
    <mergeCell ref="A3:B3"/>
    <mergeCell ref="A4:B4"/>
    <mergeCell ref="C4:D4"/>
    <mergeCell ref="A5:L5"/>
    <mergeCell ref="A6:L6"/>
    <mergeCell ref="A14:L14"/>
    <mergeCell ref="A15:L15"/>
    <mergeCell ref="A16:L16"/>
    <mergeCell ref="A7:A9"/>
    <mergeCell ref="B7:B9"/>
    <mergeCell ref="C7:G7"/>
    <mergeCell ref="H7:L7"/>
    <mergeCell ref="C8:C9"/>
    <mergeCell ref="D8:F8"/>
    <mergeCell ref="G8:G9"/>
    <mergeCell ref="H8:H9"/>
    <mergeCell ref="I8:K8"/>
    <mergeCell ref="L8:L9"/>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4"/>
  <sheetViews>
    <sheetView topLeftCell="A2" zoomScaleNormal="100" workbookViewId="0">
      <selection activeCell="A13" sqref="A13:H1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0.8" hidden="1" customHeight="1">
      <c r="A1" s="86" t="s">
        <v>627</v>
      </c>
      <c r="B1" s="86" t="s">
        <v>0</v>
      </c>
      <c r="C1" s="86" t="s">
        <v>628</v>
      </c>
      <c r="D1" s="86" t="s">
        <v>629</v>
      </c>
      <c r="E1" s="87" t="s">
        <v>659</v>
      </c>
      <c r="F1" s="88" t="s">
        <v>660</v>
      </c>
      <c r="G1" s="89" t="s">
        <v>632</v>
      </c>
    </row>
    <row r="2" spans="1:8" s="86" customFormat="1" ht="0.6" customHeight="1">
      <c r="A2" s="90" t="s">
        <v>661</v>
      </c>
      <c r="B2" s="91"/>
      <c r="C2" s="92"/>
      <c r="D2" s="86" t="s">
        <v>634</v>
      </c>
    </row>
    <row r="3" spans="1:8" ht="30.6" customHeight="1">
      <c r="A3" s="952"/>
      <c r="B3" s="952"/>
      <c r="C3" s="93"/>
      <c r="D3" s="93"/>
    </row>
    <row r="4" spans="1:8" ht="36.6" customHeight="1">
      <c r="A4" s="954" t="str">
        <f>F1</f>
        <v>臺東縣停車位概況－區內路外身心障礙者專用停車位</v>
      </c>
      <c r="B4" s="954"/>
      <c r="C4" s="954"/>
      <c r="D4" s="954"/>
      <c r="E4" s="954"/>
      <c r="F4" s="954"/>
      <c r="G4" s="954"/>
      <c r="H4" s="954"/>
    </row>
    <row r="5" spans="1:8" ht="30.6" customHeight="1">
      <c r="A5" s="955" t="str">
        <f>G1</f>
        <v>中華民國112年第4季底</v>
      </c>
      <c r="B5" s="955"/>
      <c r="C5" s="955"/>
      <c r="D5" s="955"/>
      <c r="E5" s="955"/>
      <c r="F5" s="955"/>
      <c r="G5" s="955"/>
      <c r="H5" s="955"/>
    </row>
    <row r="6" spans="1:8" s="94" customFormat="1" ht="30.6" customHeight="1">
      <c r="A6" s="945" t="s">
        <v>635</v>
      </c>
      <c r="B6" s="946" t="s">
        <v>639</v>
      </c>
      <c r="C6" s="947" t="s">
        <v>662</v>
      </c>
      <c r="D6" s="947"/>
      <c r="E6" s="947"/>
      <c r="F6" s="957" t="s">
        <v>663</v>
      </c>
      <c r="G6" s="957"/>
      <c r="H6" s="957"/>
    </row>
    <row r="7" spans="1:8" s="94" customFormat="1" ht="30.6" customHeight="1">
      <c r="A7" s="945"/>
      <c r="B7" s="946"/>
      <c r="C7" s="95" t="s">
        <v>642</v>
      </c>
      <c r="D7" s="95" t="s">
        <v>640</v>
      </c>
      <c r="E7" s="95" t="s">
        <v>641</v>
      </c>
      <c r="F7" s="95" t="s">
        <v>642</v>
      </c>
      <c r="G7" s="95" t="s">
        <v>640</v>
      </c>
      <c r="H7" s="98" t="s">
        <v>641</v>
      </c>
    </row>
    <row r="8" spans="1:8" s="101" customFormat="1" ht="30.6" customHeight="1">
      <c r="A8" s="99" t="s">
        <v>636</v>
      </c>
      <c r="B8" s="106">
        <v>6</v>
      </c>
      <c r="C8" s="106"/>
      <c r="D8" s="106"/>
      <c r="E8" s="106">
        <v>6</v>
      </c>
      <c r="F8" s="106">
        <v>0</v>
      </c>
      <c r="G8" s="106">
        <v>0</v>
      </c>
      <c r="H8" s="106">
        <v>0</v>
      </c>
    </row>
    <row r="9" spans="1:8" s="101" customFormat="1" ht="30.6" customHeight="1">
      <c r="A9" s="102" t="s">
        <v>646</v>
      </c>
      <c r="B9" s="107">
        <v>6</v>
      </c>
      <c r="C9" s="107">
        <v>0</v>
      </c>
      <c r="D9" s="107">
        <v>0</v>
      </c>
      <c r="E9" s="107">
        <v>6</v>
      </c>
      <c r="F9" s="107">
        <v>0</v>
      </c>
      <c r="G9" s="107">
        <v>0</v>
      </c>
      <c r="H9" s="107">
        <v>0</v>
      </c>
    </row>
    <row r="10" spans="1:8" s="101" customFormat="1" ht="30.6" customHeight="1">
      <c r="A10" s="102" t="s">
        <v>647</v>
      </c>
      <c r="B10" s="107">
        <v>0</v>
      </c>
      <c r="C10" s="107">
        <v>0</v>
      </c>
      <c r="D10" s="107">
        <v>0</v>
      </c>
      <c r="E10" s="107">
        <v>0</v>
      </c>
      <c r="F10" s="107">
        <v>0</v>
      </c>
      <c r="G10" s="107">
        <v>0</v>
      </c>
      <c r="H10" s="107">
        <v>0</v>
      </c>
    </row>
    <row r="11" spans="1:8" s="104" customFormat="1" ht="30.6" customHeight="1">
      <c r="A11" s="943" t="str">
        <f>IF(LEN(A2)&gt;0,"填表　　　　　　　　　　　　　審核　　　　　　　　　　　　　業務主管人員　　　　　　　　　　　　　機關首長
　　　　　　　　　　　　　　　　　　　　　　　　　　　　　　主辦統(會)計人員","")</f>
        <v>填表　　　　　　　　　　　　　審核　　　　　　　　　　　　　業務主管人員　　　　　　　　　　　　　機關首長
　　　　　　　　　　　　　　　　　　　　　　　　　　　　　　主辦統(會)計人員</v>
      </c>
      <c r="B11" s="943"/>
      <c r="C11" s="943"/>
      <c r="D11" s="943"/>
      <c r="E11" s="943"/>
      <c r="F11" s="943"/>
      <c r="G11" s="943"/>
      <c r="H11" s="943"/>
    </row>
    <row r="12" spans="1:8" ht="30.6" customHeight="1">
      <c r="A12" s="944"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2" s="944"/>
      <c r="C12" s="944"/>
      <c r="D12" s="944"/>
      <c r="E12" s="944"/>
      <c r="F12" s="944"/>
      <c r="G12" s="944"/>
      <c r="H12" s="944"/>
    </row>
    <row r="13" spans="1:8" s="105" customFormat="1" ht="30.6" customHeight="1">
      <c r="A13" s="944" t="str">
        <f>IF(LEN(A2)&gt;0,"資料來源："&amp;D2,"")</f>
        <v>資料來源：各鄉鎮公所。</v>
      </c>
      <c r="B13" s="944"/>
      <c r="C13" s="944"/>
      <c r="D13" s="944"/>
      <c r="E13" s="944"/>
      <c r="F13" s="944"/>
      <c r="G13" s="944"/>
      <c r="H13" s="944"/>
    </row>
    <row r="14" spans="1:8" ht="30.6" customHeight="1">
      <c r="B14" s="87"/>
      <c r="C14" s="87"/>
    </row>
  </sheetData>
  <mergeCells count="10">
    <mergeCell ref="A11:H11"/>
    <mergeCell ref="A12:H12"/>
    <mergeCell ref="A13:H13"/>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5"/>
  <sheetViews>
    <sheetView topLeftCell="A11" zoomScaleNormal="100" workbookViewId="0">
      <selection activeCell="H10" sqref="H10"/>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45" hidden="1" customHeight="1">
      <c r="A1" s="86" t="s">
        <v>627</v>
      </c>
      <c r="B1" s="86" t="s">
        <v>0</v>
      </c>
      <c r="C1" s="86" t="s">
        <v>628</v>
      </c>
      <c r="D1" s="86" t="s">
        <v>629</v>
      </c>
      <c r="E1" s="87" t="s">
        <v>664</v>
      </c>
      <c r="F1" s="88" t="s">
        <v>665</v>
      </c>
      <c r="G1" s="89" t="s">
        <v>632</v>
      </c>
    </row>
    <row r="2" spans="1:8" s="86" customFormat="1" ht="90.6" hidden="1" customHeight="1">
      <c r="A2" s="90" t="s">
        <v>666</v>
      </c>
      <c r="B2" s="91"/>
      <c r="C2" s="92"/>
      <c r="D2" s="86" t="s">
        <v>634</v>
      </c>
    </row>
    <row r="3" spans="1:8" ht="18" customHeight="1">
      <c r="A3" s="952"/>
      <c r="B3" s="952"/>
      <c r="C3" s="93"/>
      <c r="D3" s="93"/>
    </row>
    <row r="4" spans="1:8" ht="18" customHeight="1">
      <c r="A4" s="952"/>
      <c r="B4" s="952"/>
      <c r="C4" s="953"/>
      <c r="D4" s="953"/>
    </row>
    <row r="5" spans="1:8" ht="36.6" customHeight="1">
      <c r="A5" s="954" t="str">
        <f>F1</f>
        <v>臺東縣停車位概況－區外路外身心障礙者專用停車位</v>
      </c>
      <c r="B5" s="954"/>
      <c r="C5" s="954"/>
      <c r="D5" s="954"/>
      <c r="E5" s="954"/>
      <c r="F5" s="954"/>
      <c r="G5" s="954"/>
      <c r="H5" s="954"/>
    </row>
    <row r="6" spans="1:8" ht="15" customHeight="1">
      <c r="A6" s="955" t="str">
        <f>G1</f>
        <v>中華民國112年第4季底</v>
      </c>
      <c r="B6" s="955"/>
      <c r="C6" s="955"/>
      <c r="D6" s="955"/>
      <c r="E6" s="955"/>
      <c r="F6" s="955"/>
      <c r="G6" s="955"/>
      <c r="H6" s="955"/>
    </row>
    <row r="7" spans="1:8" s="94" customFormat="1" ht="33" customHeight="1">
      <c r="A7" s="945" t="s">
        <v>635</v>
      </c>
      <c r="B7" s="946" t="s">
        <v>639</v>
      </c>
      <c r="C7" s="947" t="s">
        <v>662</v>
      </c>
      <c r="D7" s="947"/>
      <c r="E7" s="947"/>
      <c r="F7" s="957" t="s">
        <v>663</v>
      </c>
      <c r="G7" s="957"/>
      <c r="H7" s="957"/>
    </row>
    <row r="8" spans="1:8" s="94" customFormat="1" ht="33" customHeight="1">
      <c r="A8" s="945"/>
      <c r="B8" s="946"/>
      <c r="C8" s="95" t="s">
        <v>642</v>
      </c>
      <c r="D8" s="95" t="s">
        <v>640</v>
      </c>
      <c r="E8" s="95" t="s">
        <v>641</v>
      </c>
      <c r="F8" s="95" t="s">
        <v>642</v>
      </c>
      <c r="G8" s="95" t="s">
        <v>640</v>
      </c>
      <c r="H8" s="98" t="s">
        <v>641</v>
      </c>
    </row>
    <row r="9" spans="1:8" s="101" customFormat="1" ht="126" customHeight="1">
      <c r="A9" s="99" t="s">
        <v>636</v>
      </c>
      <c r="B9" s="106">
        <v>0</v>
      </c>
      <c r="C9" s="106">
        <v>0</v>
      </c>
      <c r="D9" s="106">
        <v>0</v>
      </c>
      <c r="E9" s="106">
        <v>1</v>
      </c>
      <c r="F9" s="106">
        <v>0</v>
      </c>
      <c r="G9" s="106">
        <v>0</v>
      </c>
      <c r="H9" s="106">
        <v>0</v>
      </c>
    </row>
    <row r="10" spans="1:8" s="101" customFormat="1" ht="126" customHeight="1">
      <c r="A10" s="102" t="s">
        <v>646</v>
      </c>
      <c r="B10" s="107">
        <v>0</v>
      </c>
      <c r="C10" s="107">
        <v>0</v>
      </c>
      <c r="D10" s="107">
        <v>0</v>
      </c>
      <c r="E10" s="107">
        <v>1</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4.799999999999997" customHeight="1">
      <c r="A13" s="944" t="str">
        <f>SUBSTITUTE(IF(LEN(A2)&gt;0,"填表說明："&amp;A2,""),CHAR(10),CHAR(10)&amp;"　　　　　")</f>
        <v>填表說明：1.本表編製一式三份，一份送縣政府主計處(室)，一份送交通部統計處，一份自存。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5"/>
  <sheetViews>
    <sheetView topLeftCell="A11" zoomScale="115" zoomScaleNormal="115" workbookViewId="0">
      <selection activeCell="E9" sqref="E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108.6" hidden="1" customHeight="1">
      <c r="A1" s="86" t="s">
        <v>627</v>
      </c>
      <c r="B1" s="86" t="s">
        <v>0</v>
      </c>
      <c r="C1" s="86" t="s">
        <v>628</v>
      </c>
      <c r="D1" s="86" t="s">
        <v>629</v>
      </c>
      <c r="E1" s="87" t="s">
        <v>667</v>
      </c>
      <c r="F1" s="88" t="s">
        <v>668</v>
      </c>
      <c r="G1" s="89" t="s">
        <v>632</v>
      </c>
    </row>
    <row r="2" spans="1:8" s="86" customFormat="1" ht="93.6" hidden="1" customHeight="1">
      <c r="A2" s="90" t="s">
        <v>669</v>
      </c>
      <c r="B2" s="91"/>
      <c r="C2" s="92"/>
      <c r="D2" s="86" t="s">
        <v>654</v>
      </c>
    </row>
    <row r="3" spans="1:8" ht="18" customHeight="1">
      <c r="A3" s="952"/>
      <c r="B3" s="952"/>
      <c r="C3" s="93"/>
      <c r="D3" s="93"/>
    </row>
    <row r="4" spans="1:8" ht="18" customHeight="1">
      <c r="A4" s="952"/>
      <c r="B4" s="952"/>
      <c r="C4" s="953"/>
      <c r="D4" s="953"/>
    </row>
    <row r="5" spans="1:8" ht="36.6" customHeight="1">
      <c r="A5" s="954" t="str">
        <f>F1</f>
        <v>臺東縣停車位概況－路邊身心障礙者專用停車位</v>
      </c>
      <c r="B5" s="954"/>
      <c r="C5" s="954"/>
      <c r="D5" s="954"/>
      <c r="E5" s="954"/>
      <c r="F5" s="954"/>
      <c r="G5" s="954"/>
      <c r="H5" s="954"/>
    </row>
    <row r="6" spans="1:8" ht="15.6" customHeight="1">
      <c r="A6" s="955" t="str">
        <f>G1</f>
        <v>中華民國112年第4季底</v>
      </c>
      <c r="B6" s="955"/>
      <c r="C6" s="955"/>
      <c r="D6" s="955"/>
      <c r="E6" s="955"/>
      <c r="F6" s="955"/>
      <c r="G6" s="955"/>
      <c r="H6" s="955"/>
    </row>
    <row r="7" spans="1:8" s="94" customFormat="1" ht="33" customHeight="1">
      <c r="A7" s="945" t="s">
        <v>635</v>
      </c>
      <c r="B7" s="946" t="s">
        <v>639</v>
      </c>
      <c r="C7" s="947" t="s">
        <v>670</v>
      </c>
      <c r="D7" s="947"/>
      <c r="E7" s="947"/>
      <c r="F7" s="957" t="s">
        <v>671</v>
      </c>
      <c r="G7" s="957"/>
      <c r="H7" s="957"/>
    </row>
    <row r="8" spans="1:8" s="94" customFormat="1" ht="33" customHeight="1">
      <c r="A8" s="945"/>
      <c r="B8" s="946"/>
      <c r="C8" s="95" t="s">
        <v>642</v>
      </c>
      <c r="D8" s="95" t="s">
        <v>640</v>
      </c>
      <c r="E8" s="95" t="s">
        <v>641</v>
      </c>
      <c r="F8" s="95" t="s">
        <v>642</v>
      </c>
      <c r="G8" s="95" t="s">
        <v>640</v>
      </c>
      <c r="H8" s="98" t="s">
        <v>641</v>
      </c>
    </row>
    <row r="9" spans="1:8" s="101" customFormat="1" ht="126" customHeight="1">
      <c r="A9" s="99" t="s">
        <v>636</v>
      </c>
      <c r="B9" s="106">
        <v>0</v>
      </c>
      <c r="C9" s="106">
        <v>0</v>
      </c>
      <c r="D9" s="106">
        <v>0</v>
      </c>
      <c r="E9" s="106">
        <v>0</v>
      </c>
      <c r="F9" s="106">
        <v>0</v>
      </c>
      <c r="G9" s="106">
        <v>0</v>
      </c>
      <c r="H9" s="106">
        <v>0</v>
      </c>
    </row>
    <row r="10" spans="1:8" s="101" customFormat="1" ht="126" customHeight="1">
      <c r="A10" s="102" t="s">
        <v>646</v>
      </c>
      <c r="B10" s="107">
        <v>0</v>
      </c>
      <c r="C10" s="107">
        <v>0</v>
      </c>
      <c r="D10" s="107">
        <v>0</v>
      </c>
      <c r="E10" s="107">
        <v>0</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6" customHeight="1">
      <c r="A13" s="944" t="str">
        <f>SUBSTITUTE(IF(LEN(A2)&gt;0,"填表說明："&amp;A2,""),CHAR(10),CHAR(10)&amp;"　　　　　")</f>
        <v>填表說明：1.本表編製一式三份，一份送縣(市)政府主計處(室)，一份送交通部統計處，一份自存。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資料來源：各鄉鎮公所或交通大隊。</v>
      </c>
      <c r="B14" s="944"/>
      <c r="C14" s="944"/>
      <c r="D14" s="944"/>
      <c r="E14" s="944"/>
      <c r="F14" s="944"/>
      <c r="G14" s="944"/>
      <c r="H14" s="944"/>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15"/>
  <sheetViews>
    <sheetView topLeftCell="A3" zoomScaleNormal="100" workbookViewId="0">
      <selection activeCell="A3" sqref="A3:B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2.599999999999994" hidden="1" customHeight="1">
      <c r="A1" s="86" t="s">
        <v>627</v>
      </c>
      <c r="B1" s="86" t="s">
        <v>0</v>
      </c>
      <c r="C1" s="86" t="s">
        <v>628</v>
      </c>
      <c r="D1" s="86" t="s">
        <v>629</v>
      </c>
      <c r="E1" s="87" t="s">
        <v>672</v>
      </c>
      <c r="F1" s="88" t="s">
        <v>673</v>
      </c>
      <c r="G1" s="89" t="s">
        <v>632</v>
      </c>
    </row>
    <row r="2" spans="1:8" s="86" customFormat="1" ht="120.6" hidden="1" customHeight="1">
      <c r="A2" s="90" t="s">
        <v>661</v>
      </c>
      <c r="B2" s="91"/>
      <c r="C2" s="92"/>
      <c r="D2" s="86" t="s">
        <v>634</v>
      </c>
    </row>
    <row r="3" spans="1:8" ht="36.75" customHeight="1">
      <c r="A3" s="952"/>
      <c r="B3" s="952"/>
      <c r="C3" s="93"/>
      <c r="D3" s="93"/>
    </row>
    <row r="4" spans="1:8" ht="29.4" customHeight="1">
      <c r="A4" s="954" t="str">
        <f>F1</f>
        <v>臺東縣停車位概況－區內路外電動車專用位車位</v>
      </c>
      <c r="B4" s="954"/>
      <c r="C4" s="954"/>
      <c r="D4" s="954"/>
      <c r="E4" s="954"/>
      <c r="F4" s="954"/>
      <c r="G4" s="954"/>
      <c r="H4" s="954"/>
    </row>
    <row r="5" spans="1:8" ht="16.2" customHeight="1">
      <c r="A5" s="955" t="str">
        <f>G1</f>
        <v>中華民國112年第4季底</v>
      </c>
      <c r="B5" s="955"/>
      <c r="C5" s="955"/>
      <c r="D5" s="955"/>
      <c r="E5" s="955"/>
      <c r="F5" s="955"/>
      <c r="G5" s="955"/>
      <c r="H5" s="955"/>
    </row>
    <row r="6" spans="1:8" s="94" customFormat="1" ht="33" customHeight="1">
      <c r="A6" s="945" t="s">
        <v>635</v>
      </c>
      <c r="B6" s="946" t="s">
        <v>639</v>
      </c>
      <c r="C6" s="947" t="s">
        <v>662</v>
      </c>
      <c r="D6" s="947"/>
      <c r="E6" s="947"/>
      <c r="F6" s="957" t="s">
        <v>663</v>
      </c>
      <c r="G6" s="957"/>
      <c r="H6" s="957"/>
    </row>
    <row r="7" spans="1:8" s="94" customFormat="1" ht="33" customHeight="1">
      <c r="A7" s="945"/>
      <c r="B7" s="946"/>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51.6" customHeight="1">
      <c r="A13" s="944"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5"/>
  <sheetViews>
    <sheetView topLeftCell="A3" zoomScaleNormal="100" workbookViewId="0">
      <selection activeCell="C2" sqref="C2"/>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7.400000000000006" hidden="1" customHeight="1">
      <c r="A1" s="86" t="s">
        <v>627</v>
      </c>
      <c r="B1" s="86" t="s">
        <v>0</v>
      </c>
      <c r="C1" s="86" t="s">
        <v>628</v>
      </c>
      <c r="D1" s="86" t="s">
        <v>629</v>
      </c>
      <c r="E1" s="87" t="s">
        <v>674</v>
      </c>
      <c r="F1" s="88" t="s">
        <v>675</v>
      </c>
      <c r="G1" s="89" t="s">
        <v>632</v>
      </c>
    </row>
    <row r="2" spans="1:8" s="86" customFormat="1" ht="108" hidden="1" customHeight="1">
      <c r="A2" s="90" t="s">
        <v>666</v>
      </c>
      <c r="B2" s="91"/>
      <c r="C2" s="92"/>
      <c r="D2" s="86" t="s">
        <v>634</v>
      </c>
    </row>
    <row r="3" spans="1:8" ht="38.25" customHeight="1">
      <c r="A3" s="952"/>
      <c r="B3" s="952"/>
      <c r="C3" s="93"/>
      <c r="D3" s="93"/>
    </row>
    <row r="4" spans="1:8" ht="26.4" customHeight="1">
      <c r="A4" s="954" t="str">
        <f>F1</f>
        <v>臺東縣停車位概況－區外路外電動車專用位車位</v>
      </c>
      <c r="B4" s="954"/>
      <c r="C4" s="954"/>
      <c r="D4" s="954"/>
      <c r="E4" s="954"/>
      <c r="F4" s="954"/>
      <c r="G4" s="954"/>
      <c r="H4" s="954"/>
    </row>
    <row r="5" spans="1:8" ht="16.8" customHeight="1">
      <c r="A5" s="955" t="str">
        <f>G1</f>
        <v>中華民國112年第4季底</v>
      </c>
      <c r="B5" s="955"/>
      <c r="C5" s="955"/>
      <c r="D5" s="955"/>
      <c r="E5" s="955"/>
      <c r="F5" s="955"/>
      <c r="G5" s="955"/>
      <c r="H5" s="955"/>
    </row>
    <row r="6" spans="1:8" s="94" customFormat="1" ht="38.25" customHeight="1">
      <c r="A6" s="945" t="s">
        <v>635</v>
      </c>
      <c r="B6" s="946" t="s">
        <v>639</v>
      </c>
      <c r="C6" s="947" t="s">
        <v>662</v>
      </c>
      <c r="D6" s="947"/>
      <c r="E6" s="947"/>
      <c r="F6" s="957" t="s">
        <v>663</v>
      </c>
      <c r="G6" s="957"/>
      <c r="H6" s="957"/>
    </row>
    <row r="7" spans="1:8" s="94" customFormat="1" ht="38.25" customHeight="1">
      <c r="A7" s="945"/>
      <c r="B7" s="946"/>
      <c r="C7" s="95" t="s">
        <v>642</v>
      </c>
      <c r="D7" s="95" t="s">
        <v>640</v>
      </c>
      <c r="E7" s="95" t="s">
        <v>641</v>
      </c>
      <c r="F7" s="95" t="s">
        <v>642</v>
      </c>
      <c r="G7" s="95" t="s">
        <v>640</v>
      </c>
      <c r="H7" s="98" t="s">
        <v>641</v>
      </c>
    </row>
    <row r="8" spans="1:8" s="101" customFormat="1" ht="38.25" customHeight="1">
      <c r="A8" s="99" t="s">
        <v>636</v>
      </c>
      <c r="B8" s="108">
        <v>0</v>
      </c>
      <c r="C8" s="106">
        <v>0</v>
      </c>
      <c r="D8" s="106">
        <v>0</v>
      </c>
      <c r="E8" s="106">
        <v>0</v>
      </c>
      <c r="F8" s="106">
        <v>0</v>
      </c>
      <c r="G8" s="106">
        <v>0</v>
      </c>
      <c r="H8" s="106">
        <v>0</v>
      </c>
    </row>
    <row r="9" spans="1:8" s="101" customFormat="1" ht="38.25" customHeight="1">
      <c r="A9" s="102" t="s">
        <v>645</v>
      </c>
      <c r="B9" s="109">
        <v>0</v>
      </c>
      <c r="C9" s="107">
        <v>0</v>
      </c>
      <c r="D9" s="107">
        <v>0</v>
      </c>
      <c r="E9" s="107">
        <v>0</v>
      </c>
      <c r="F9" s="107">
        <v>0</v>
      </c>
      <c r="G9" s="107">
        <v>0</v>
      </c>
      <c r="H9" s="107">
        <v>0</v>
      </c>
    </row>
    <row r="10" spans="1:8" s="101" customFormat="1" ht="38.25" customHeight="1">
      <c r="A10" s="102" t="s">
        <v>646</v>
      </c>
      <c r="B10" s="109">
        <v>0</v>
      </c>
      <c r="C10" s="107">
        <v>0</v>
      </c>
      <c r="D10" s="107">
        <v>0</v>
      </c>
      <c r="E10" s="107">
        <v>0</v>
      </c>
      <c r="F10" s="107">
        <v>0</v>
      </c>
      <c r="G10" s="107">
        <v>0</v>
      </c>
      <c r="H10" s="107">
        <v>0</v>
      </c>
    </row>
    <row r="11" spans="1:8" s="101" customFormat="1" ht="38.25" customHeight="1">
      <c r="A11" s="102" t="s">
        <v>647</v>
      </c>
      <c r="B11" s="109">
        <v>0</v>
      </c>
      <c r="C11" s="107">
        <v>0</v>
      </c>
      <c r="D11" s="107">
        <v>0</v>
      </c>
      <c r="E11" s="107">
        <v>0</v>
      </c>
      <c r="F11" s="107">
        <v>0</v>
      </c>
      <c r="G11" s="107">
        <v>0</v>
      </c>
      <c r="H11" s="107">
        <v>0</v>
      </c>
    </row>
    <row r="12" spans="1:8" s="104" customFormat="1" ht="38.25"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3.6" customHeight="1">
      <c r="A13" s="944" t="str">
        <f>SUBSTITUTE(IF(LEN(A2)&gt;0,"填表說明："&amp;A2,""),CHAR(10),CHAR(10)&amp;"　　　　　")</f>
        <v>填表說明：1.本表編製一式三份，一份送縣政府主計處(室)，一份送交通部統計處，一份自存。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v>
      </c>
      <c r="B14" s="944"/>
      <c r="C14" s="944"/>
      <c r="D14" s="944"/>
      <c r="E14" s="944"/>
      <c r="F14" s="944"/>
      <c r="G14" s="944"/>
      <c r="H14" s="944"/>
    </row>
    <row r="15" spans="1:8" ht="38.25" customHeight="1">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5"/>
  <sheetViews>
    <sheetView topLeftCell="A3" zoomScaleNormal="100" workbookViewId="0">
      <selection activeCell="D9" sqref="D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61.2" hidden="1" customHeight="1">
      <c r="A1" s="86" t="s">
        <v>627</v>
      </c>
      <c r="B1" s="86" t="s">
        <v>0</v>
      </c>
      <c r="C1" s="86" t="s">
        <v>628</v>
      </c>
      <c r="D1" s="86" t="s">
        <v>629</v>
      </c>
      <c r="E1" s="87" t="s">
        <v>676</v>
      </c>
      <c r="F1" s="88" t="s">
        <v>677</v>
      </c>
      <c r="G1" s="89" t="s">
        <v>632</v>
      </c>
    </row>
    <row r="2" spans="1:8" s="86" customFormat="1" ht="61.2" hidden="1" customHeight="1">
      <c r="A2" s="90" t="s">
        <v>669</v>
      </c>
      <c r="B2" s="91"/>
      <c r="C2" s="92"/>
      <c r="D2" s="86" t="s">
        <v>654</v>
      </c>
    </row>
    <row r="3" spans="1:8" ht="36" customHeight="1">
      <c r="A3" s="952"/>
      <c r="B3" s="952"/>
      <c r="C3" s="93"/>
      <c r="D3" s="93"/>
    </row>
    <row r="4" spans="1:8" ht="30.6" customHeight="1">
      <c r="A4" s="954" t="str">
        <f>F1</f>
        <v>臺東縣停車位概況－路邊電動車專用位車位</v>
      </c>
      <c r="B4" s="954"/>
      <c r="C4" s="954"/>
      <c r="D4" s="954"/>
      <c r="E4" s="954"/>
      <c r="F4" s="954"/>
      <c r="G4" s="954"/>
      <c r="H4" s="954"/>
    </row>
    <row r="5" spans="1:8" ht="19.2" customHeight="1">
      <c r="A5" s="955" t="str">
        <f>G1</f>
        <v>中華民國112年第4季底</v>
      </c>
      <c r="B5" s="955"/>
      <c r="C5" s="955"/>
      <c r="D5" s="955"/>
      <c r="E5" s="955"/>
      <c r="F5" s="955"/>
      <c r="G5" s="955"/>
      <c r="H5" s="955"/>
    </row>
    <row r="6" spans="1:8" s="94" customFormat="1" ht="33" customHeight="1">
      <c r="A6" s="945" t="s">
        <v>635</v>
      </c>
      <c r="B6" s="946" t="s">
        <v>639</v>
      </c>
      <c r="C6" s="947" t="s">
        <v>670</v>
      </c>
      <c r="D6" s="947"/>
      <c r="E6" s="947"/>
      <c r="F6" s="957" t="s">
        <v>671</v>
      </c>
      <c r="G6" s="957"/>
      <c r="H6" s="957"/>
    </row>
    <row r="7" spans="1:8" s="94" customFormat="1" ht="33" customHeight="1">
      <c r="A7" s="945"/>
      <c r="B7" s="946"/>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943" t="str">
        <f>IF(LEN(A2)&gt;0,"填表　　　　　　　　　　　　　審核　　　　　　　　　　　　　業務主管人員　　　　　　　　　　　　　機關首長
　　　　　　　　　　　　　　　　　　　　　　　　　　　　　　主辦統(會)計人員","")</f>
        <v>填表　　　　　　　　　　　　　審核　　　　　　　　　　　　　業務主管人員　　　　　　　　　　　　　機關首長
　　　　　　　　　　　　　　　　　　　　　　　　　　　　　　主辦統(會)計人員</v>
      </c>
      <c r="B12" s="943"/>
      <c r="C12" s="943"/>
      <c r="D12" s="943"/>
      <c r="E12" s="943"/>
      <c r="F12" s="943"/>
      <c r="G12" s="943"/>
      <c r="H12" s="943"/>
    </row>
    <row r="13" spans="1:8" ht="33" customHeight="1">
      <c r="A13" s="944" t="str">
        <f>SUBSTITUTE(IF(LEN(A2)&gt;0,"填表說明："&amp;A2,""),CHAR(10),CHAR(10)&amp;"　　　　　")</f>
        <v>填表說明：1.本表編製一式三份，一份送縣(市)政府主計處(室)，一份送交通部統計處，一份自存。
　　　　　2.本表資料不含各省(縣)級風景遊樂區停車位。</v>
      </c>
      <c r="B13" s="944"/>
      <c r="C13" s="944"/>
      <c r="D13" s="944"/>
      <c r="E13" s="944"/>
      <c r="F13" s="944"/>
      <c r="G13" s="944"/>
      <c r="H13" s="944"/>
    </row>
    <row r="14" spans="1:8" s="105" customFormat="1" ht="18" customHeight="1">
      <c r="A14" s="944" t="str">
        <f>IF(LEN(A2)&gt;0,"資料來源："&amp;D2,"")</f>
        <v>資料來源：各鄉鎮公所或交通大隊。</v>
      </c>
      <c r="B14" s="944"/>
      <c r="C14" s="944"/>
      <c r="D14" s="944"/>
      <c r="E14" s="944"/>
      <c r="F14" s="944"/>
      <c r="G14" s="944"/>
      <c r="H14" s="944"/>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orientation="landscape"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CFD-D3BF-49AC-AB70-64C6050FA849}">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1035</v>
      </c>
      <c r="G2" s="963" t="s">
        <v>1036</v>
      </c>
      <c r="H2" s="963"/>
    </row>
    <row r="3" spans="1:12" s="489" customFormat="1" ht="37.5" customHeight="1">
      <c r="A3" s="968" t="s">
        <v>1037</v>
      </c>
      <c r="B3" s="969"/>
      <c r="C3" s="969"/>
      <c r="D3" s="969"/>
      <c r="E3" s="969"/>
      <c r="F3" s="969"/>
      <c r="G3" s="969"/>
      <c r="H3" s="969"/>
    </row>
    <row r="4" spans="1:12" ht="21" customHeight="1" thickBot="1">
      <c r="A4" s="970" t="s">
        <v>1038</v>
      </c>
      <c r="B4" s="970"/>
      <c r="C4" s="970"/>
      <c r="D4" s="970"/>
      <c r="E4" s="970"/>
      <c r="F4" s="970"/>
      <c r="G4" s="970"/>
      <c r="H4" s="970"/>
    </row>
    <row r="5" spans="1:12" s="491" customFormat="1" ht="37.35" customHeight="1">
      <c r="A5" s="971" t="s">
        <v>1039</v>
      </c>
      <c r="B5" s="973" t="s">
        <v>1040</v>
      </c>
      <c r="C5" s="975" t="s">
        <v>1041</v>
      </c>
      <c r="D5" s="976"/>
      <c r="E5" s="976"/>
      <c r="F5" s="977" t="s">
        <v>1042</v>
      </c>
      <c r="G5" s="978"/>
      <c r="H5" s="978"/>
    </row>
    <row r="6" spans="1:12" s="491" customFormat="1" ht="37.35" customHeight="1">
      <c r="A6" s="972"/>
      <c r="B6" s="974"/>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3" t="s">
        <v>977</v>
      </c>
      <c r="B11" s="524"/>
      <c r="C11" s="524" t="s">
        <v>978</v>
      </c>
      <c r="D11" s="524"/>
      <c r="E11" s="524" t="s">
        <v>1051</v>
      </c>
      <c r="F11" s="523"/>
      <c r="G11" s="525" t="s">
        <v>980</v>
      </c>
      <c r="H11" s="526"/>
      <c r="I11" s="436"/>
      <c r="J11" s="436"/>
      <c r="K11" s="436"/>
      <c r="L11" s="436"/>
    </row>
    <row r="12" spans="1:12" ht="12.75" customHeight="1">
      <c r="A12" s="436"/>
      <c r="B12" s="436"/>
      <c r="C12" s="436"/>
      <c r="D12" s="437"/>
      <c r="E12" s="527" t="s">
        <v>1052</v>
      </c>
      <c r="F12" s="436"/>
      <c r="G12" s="964"/>
      <c r="H12" s="964"/>
      <c r="I12" s="436"/>
      <c r="J12" s="436"/>
      <c r="K12" s="436"/>
      <c r="L12" s="436"/>
    </row>
    <row r="13" spans="1:12" ht="16.2">
      <c r="A13" s="435"/>
      <c r="B13" s="436"/>
      <c r="C13" s="436"/>
      <c r="D13" s="437"/>
      <c r="E13" s="436"/>
      <c r="F13" s="964" t="s">
        <v>1053</v>
      </c>
      <c r="G13" s="964"/>
      <c r="H13" s="964"/>
      <c r="I13" s="436"/>
      <c r="J13" s="436"/>
      <c r="K13" s="436"/>
      <c r="L13" s="436"/>
    </row>
    <row r="14" spans="1:12" ht="19.95" customHeight="1">
      <c r="A14" s="966" t="s">
        <v>984</v>
      </c>
      <c r="B14" s="966"/>
      <c r="C14" s="966"/>
      <c r="D14" s="966"/>
      <c r="E14" s="966"/>
      <c r="F14" s="966"/>
      <c r="G14" s="966"/>
      <c r="H14" s="966"/>
      <c r="I14" s="966"/>
      <c r="J14" s="966"/>
      <c r="K14" s="966"/>
      <c r="L14" s="966"/>
    </row>
    <row r="15" spans="1:12" ht="17.55" customHeight="1">
      <c r="A15" s="967" t="s">
        <v>985</v>
      </c>
      <c r="B15" s="967"/>
      <c r="C15" s="967"/>
      <c r="D15" s="967"/>
      <c r="E15" s="967"/>
      <c r="F15" s="967"/>
      <c r="G15" s="967"/>
      <c r="H15" s="967"/>
      <c r="I15" s="436"/>
      <c r="J15" s="436"/>
      <c r="K15" s="436"/>
      <c r="L15" s="436"/>
    </row>
    <row r="16" spans="1:12" ht="17.55" customHeight="1">
      <c r="A16" s="965" t="s">
        <v>983</v>
      </c>
      <c r="B16" s="965"/>
      <c r="C16" s="965"/>
      <c r="D16" s="965"/>
      <c r="E16" s="965"/>
      <c r="F16" s="965"/>
      <c r="G16" s="965"/>
      <c r="H16" s="965"/>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CBF2-3F33-4F72-9313-83FCB66EE401}">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1054</v>
      </c>
      <c r="G2" s="963" t="s">
        <v>1055</v>
      </c>
      <c r="H2" s="963"/>
    </row>
    <row r="3" spans="1:12" s="489" customFormat="1" ht="37.5" customHeight="1">
      <c r="A3" s="968" t="s">
        <v>1056</v>
      </c>
      <c r="B3" s="969"/>
      <c r="C3" s="969"/>
      <c r="D3" s="969"/>
      <c r="E3" s="969"/>
      <c r="F3" s="969"/>
      <c r="G3" s="969"/>
      <c r="H3" s="969"/>
    </row>
    <row r="4" spans="1:12" ht="21" customHeight="1" thickBot="1">
      <c r="A4" s="980" t="s">
        <v>1057</v>
      </c>
      <c r="B4" s="970"/>
      <c r="C4" s="970"/>
      <c r="D4" s="970"/>
      <c r="E4" s="970"/>
      <c r="F4" s="970"/>
      <c r="G4" s="970"/>
      <c r="H4" s="970"/>
    </row>
    <row r="5" spans="1:12" s="491" customFormat="1" ht="37.35" customHeight="1">
      <c r="A5" s="971" t="s">
        <v>1039</v>
      </c>
      <c r="B5" s="973" t="s">
        <v>1040</v>
      </c>
      <c r="C5" s="975" t="s">
        <v>1041</v>
      </c>
      <c r="D5" s="976"/>
      <c r="E5" s="976"/>
      <c r="F5" s="977" t="s">
        <v>1042</v>
      </c>
      <c r="G5" s="978"/>
      <c r="H5" s="978"/>
    </row>
    <row r="6" spans="1:12" s="491" customFormat="1" ht="37.35" customHeight="1">
      <c r="A6" s="972"/>
      <c r="B6" s="974"/>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9" t="s">
        <v>1058</v>
      </c>
      <c r="B11" s="530"/>
      <c r="C11" s="530" t="s">
        <v>1059</v>
      </c>
      <c r="D11" s="530"/>
      <c r="E11" s="524" t="s">
        <v>1051</v>
      </c>
      <c r="F11" s="529"/>
      <c r="G11" s="531" t="s">
        <v>1060</v>
      </c>
      <c r="H11" s="532"/>
    </row>
    <row r="12" spans="1:12" ht="12.75" customHeight="1">
      <c r="E12" s="533" t="s">
        <v>1061</v>
      </c>
      <c r="G12" s="979"/>
      <c r="H12" s="979"/>
    </row>
    <row r="13" spans="1:12" ht="16.2">
      <c r="A13" s="435"/>
      <c r="B13" s="436"/>
      <c r="C13" s="436"/>
      <c r="D13" s="437"/>
      <c r="E13" s="436"/>
      <c r="F13" s="964" t="s">
        <v>1053</v>
      </c>
      <c r="G13" s="964"/>
      <c r="H13" s="964"/>
      <c r="I13" s="436"/>
      <c r="J13" s="436"/>
      <c r="K13" s="436"/>
      <c r="L13" s="436"/>
    </row>
    <row r="14" spans="1:12" ht="19.95" customHeight="1">
      <c r="A14" s="966" t="s">
        <v>984</v>
      </c>
      <c r="B14" s="966"/>
      <c r="C14" s="966"/>
      <c r="D14" s="966"/>
      <c r="E14" s="966"/>
      <c r="F14" s="966"/>
      <c r="G14" s="966"/>
      <c r="H14" s="966"/>
      <c r="I14" s="966"/>
      <c r="J14" s="966"/>
      <c r="K14" s="966"/>
      <c r="L14" s="966"/>
    </row>
    <row r="15" spans="1:12" ht="17.55" customHeight="1">
      <c r="A15" s="965" t="s">
        <v>985</v>
      </c>
      <c r="B15" s="965"/>
      <c r="C15" s="965"/>
      <c r="D15" s="965"/>
      <c r="E15" s="965"/>
      <c r="F15" s="965"/>
      <c r="G15" s="965"/>
      <c r="H15" s="965"/>
      <c r="I15" s="436"/>
      <c r="J15" s="436"/>
      <c r="K15" s="436"/>
      <c r="L15" s="436"/>
    </row>
    <row r="16" spans="1:12" ht="17.55" customHeight="1">
      <c r="A16" s="965" t="s">
        <v>983</v>
      </c>
      <c r="B16" s="965"/>
      <c r="C16" s="965"/>
      <c r="D16" s="965"/>
      <c r="E16" s="965"/>
      <c r="F16" s="965"/>
      <c r="G16" s="965"/>
      <c r="H16" s="965"/>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62E-A8C6-4BA4-B6AC-726A0F9FFB1A}">
  <dimension ref="A1:L225"/>
  <sheetViews>
    <sheetView workbookViewId="0"/>
  </sheetViews>
  <sheetFormatPr defaultColWidth="9" defaultRowHeight="16.2"/>
  <cols>
    <col min="1" max="1" width="12.21875" style="436" customWidth="1"/>
    <col min="2" max="3" width="11" style="436" customWidth="1"/>
    <col min="4" max="6" width="11" style="437" customWidth="1"/>
    <col min="7" max="10" width="11" style="436" customWidth="1"/>
    <col min="11" max="11" width="17.88671875" style="436" customWidth="1"/>
    <col min="12" max="12" width="20.77734375" style="436" customWidth="1"/>
    <col min="13" max="256" width="9" style="436"/>
    <col min="257" max="257" width="12.21875" style="436" customWidth="1"/>
    <col min="258" max="266" width="11" style="436" customWidth="1"/>
    <col min="267" max="267" width="17.88671875" style="436" customWidth="1"/>
    <col min="268" max="268" width="20.77734375" style="436" customWidth="1"/>
    <col min="269" max="512" width="9" style="436"/>
    <col min="513" max="513" width="12.21875" style="436" customWidth="1"/>
    <col min="514" max="522" width="11" style="436" customWidth="1"/>
    <col min="523" max="523" width="17.88671875" style="436" customWidth="1"/>
    <col min="524" max="524" width="20.77734375" style="436" customWidth="1"/>
    <col min="525" max="768" width="9" style="436"/>
    <col min="769" max="769" width="12.21875" style="436" customWidth="1"/>
    <col min="770" max="778" width="11" style="436" customWidth="1"/>
    <col min="779" max="779" width="17.88671875" style="436" customWidth="1"/>
    <col min="780" max="780" width="20.77734375" style="436" customWidth="1"/>
    <col min="781" max="1024" width="9" style="436"/>
    <col min="1025" max="1025" width="12.21875" style="436" customWidth="1"/>
    <col min="1026" max="1034" width="11" style="436" customWidth="1"/>
    <col min="1035" max="1035" width="17.88671875" style="436" customWidth="1"/>
    <col min="1036" max="1036" width="20.77734375" style="436" customWidth="1"/>
    <col min="1037" max="1280" width="9" style="436"/>
    <col min="1281" max="1281" width="12.21875" style="436" customWidth="1"/>
    <col min="1282" max="1290" width="11" style="436" customWidth="1"/>
    <col min="1291" max="1291" width="17.88671875" style="436" customWidth="1"/>
    <col min="1292" max="1292" width="20.77734375" style="436" customWidth="1"/>
    <col min="1293" max="1536" width="9" style="436"/>
    <col min="1537" max="1537" width="12.21875" style="436" customWidth="1"/>
    <col min="1538" max="1546" width="11" style="436" customWidth="1"/>
    <col min="1547" max="1547" width="17.88671875" style="436" customWidth="1"/>
    <col min="1548" max="1548" width="20.77734375" style="436" customWidth="1"/>
    <col min="1549" max="1792" width="9" style="436"/>
    <col min="1793" max="1793" width="12.21875" style="436" customWidth="1"/>
    <col min="1794" max="1802" width="11" style="436" customWidth="1"/>
    <col min="1803" max="1803" width="17.88671875" style="436" customWidth="1"/>
    <col min="1804" max="1804" width="20.77734375" style="436" customWidth="1"/>
    <col min="1805" max="2048" width="9" style="436"/>
    <col min="2049" max="2049" width="12.21875" style="436" customWidth="1"/>
    <col min="2050" max="2058" width="11" style="436" customWidth="1"/>
    <col min="2059" max="2059" width="17.88671875" style="436" customWidth="1"/>
    <col min="2060" max="2060" width="20.77734375" style="436" customWidth="1"/>
    <col min="2061" max="2304" width="9" style="436"/>
    <col min="2305" max="2305" width="12.21875" style="436" customWidth="1"/>
    <col min="2306" max="2314" width="11" style="436" customWidth="1"/>
    <col min="2315" max="2315" width="17.88671875" style="436" customWidth="1"/>
    <col min="2316" max="2316" width="20.77734375" style="436" customWidth="1"/>
    <col min="2317" max="2560" width="9" style="436"/>
    <col min="2561" max="2561" width="12.21875" style="436" customWidth="1"/>
    <col min="2562" max="2570" width="11" style="436" customWidth="1"/>
    <col min="2571" max="2571" width="17.88671875" style="436" customWidth="1"/>
    <col min="2572" max="2572" width="20.77734375" style="436" customWidth="1"/>
    <col min="2573" max="2816" width="9" style="436"/>
    <col min="2817" max="2817" width="12.21875" style="436" customWidth="1"/>
    <col min="2818" max="2826" width="11" style="436" customWidth="1"/>
    <col min="2827" max="2827" width="17.88671875" style="436" customWidth="1"/>
    <col min="2828" max="2828" width="20.77734375" style="436" customWidth="1"/>
    <col min="2829" max="3072" width="9" style="436"/>
    <col min="3073" max="3073" width="12.21875" style="436" customWidth="1"/>
    <col min="3074" max="3082" width="11" style="436" customWidth="1"/>
    <col min="3083" max="3083" width="17.88671875" style="436" customWidth="1"/>
    <col min="3084" max="3084" width="20.77734375" style="436" customWidth="1"/>
    <col min="3085" max="3328" width="9" style="436"/>
    <col min="3329" max="3329" width="12.21875" style="436" customWidth="1"/>
    <col min="3330" max="3338" width="11" style="436" customWidth="1"/>
    <col min="3339" max="3339" width="17.88671875" style="436" customWidth="1"/>
    <col min="3340" max="3340" width="20.77734375" style="436" customWidth="1"/>
    <col min="3341" max="3584" width="9" style="436"/>
    <col min="3585" max="3585" width="12.21875" style="436" customWidth="1"/>
    <col min="3586" max="3594" width="11" style="436" customWidth="1"/>
    <col min="3595" max="3595" width="17.88671875" style="436" customWidth="1"/>
    <col min="3596" max="3596" width="20.77734375" style="436" customWidth="1"/>
    <col min="3597" max="3840" width="9" style="436"/>
    <col min="3841" max="3841" width="12.21875" style="436" customWidth="1"/>
    <col min="3842" max="3850" width="11" style="436" customWidth="1"/>
    <col min="3851" max="3851" width="17.88671875" style="436" customWidth="1"/>
    <col min="3852" max="3852" width="20.77734375" style="436" customWidth="1"/>
    <col min="3853" max="4096" width="9" style="436"/>
    <col min="4097" max="4097" width="12.21875" style="436" customWidth="1"/>
    <col min="4098" max="4106" width="11" style="436" customWidth="1"/>
    <col min="4107" max="4107" width="17.88671875" style="436" customWidth="1"/>
    <col min="4108" max="4108" width="20.77734375" style="436" customWidth="1"/>
    <col min="4109" max="4352" width="9" style="436"/>
    <col min="4353" max="4353" width="12.21875" style="436" customWidth="1"/>
    <col min="4354" max="4362" width="11" style="436" customWidth="1"/>
    <col min="4363" max="4363" width="17.88671875" style="436" customWidth="1"/>
    <col min="4364" max="4364" width="20.77734375" style="436" customWidth="1"/>
    <col min="4365" max="4608" width="9" style="436"/>
    <col min="4609" max="4609" width="12.21875" style="436" customWidth="1"/>
    <col min="4610" max="4618" width="11" style="436" customWidth="1"/>
    <col min="4619" max="4619" width="17.88671875" style="436" customWidth="1"/>
    <col min="4620" max="4620" width="20.77734375" style="436" customWidth="1"/>
    <col min="4621" max="4864" width="9" style="436"/>
    <col min="4865" max="4865" width="12.21875" style="436" customWidth="1"/>
    <col min="4866" max="4874" width="11" style="436" customWidth="1"/>
    <col min="4875" max="4875" width="17.88671875" style="436" customWidth="1"/>
    <col min="4876" max="4876" width="20.77734375" style="436" customWidth="1"/>
    <col min="4877" max="5120" width="9" style="436"/>
    <col min="5121" max="5121" width="12.21875" style="436" customWidth="1"/>
    <col min="5122" max="5130" width="11" style="436" customWidth="1"/>
    <col min="5131" max="5131" width="17.88671875" style="436" customWidth="1"/>
    <col min="5132" max="5132" width="20.77734375" style="436" customWidth="1"/>
    <col min="5133" max="5376" width="9" style="436"/>
    <col min="5377" max="5377" width="12.21875" style="436" customWidth="1"/>
    <col min="5378" max="5386" width="11" style="436" customWidth="1"/>
    <col min="5387" max="5387" width="17.88671875" style="436" customWidth="1"/>
    <col min="5388" max="5388" width="20.77734375" style="436" customWidth="1"/>
    <col min="5389" max="5632" width="9" style="436"/>
    <col min="5633" max="5633" width="12.21875" style="436" customWidth="1"/>
    <col min="5634" max="5642" width="11" style="436" customWidth="1"/>
    <col min="5643" max="5643" width="17.88671875" style="436" customWidth="1"/>
    <col min="5644" max="5644" width="20.77734375" style="436" customWidth="1"/>
    <col min="5645" max="5888" width="9" style="436"/>
    <col min="5889" max="5889" width="12.21875" style="436" customWidth="1"/>
    <col min="5890" max="5898" width="11" style="436" customWidth="1"/>
    <col min="5899" max="5899" width="17.88671875" style="436" customWidth="1"/>
    <col min="5900" max="5900" width="20.77734375" style="436" customWidth="1"/>
    <col min="5901" max="6144" width="9" style="436"/>
    <col min="6145" max="6145" width="12.21875" style="436" customWidth="1"/>
    <col min="6146" max="6154" width="11" style="436" customWidth="1"/>
    <col min="6155" max="6155" width="17.88671875" style="436" customWidth="1"/>
    <col min="6156" max="6156" width="20.77734375" style="436" customWidth="1"/>
    <col min="6157" max="6400" width="9" style="436"/>
    <col min="6401" max="6401" width="12.21875" style="436" customWidth="1"/>
    <col min="6402" max="6410" width="11" style="436" customWidth="1"/>
    <col min="6411" max="6411" width="17.88671875" style="436" customWidth="1"/>
    <col min="6412" max="6412" width="20.77734375" style="436" customWidth="1"/>
    <col min="6413" max="6656" width="9" style="436"/>
    <col min="6657" max="6657" width="12.21875" style="436" customWidth="1"/>
    <col min="6658" max="6666" width="11" style="436" customWidth="1"/>
    <col min="6667" max="6667" width="17.88671875" style="436" customWidth="1"/>
    <col min="6668" max="6668" width="20.77734375" style="436" customWidth="1"/>
    <col min="6669" max="6912" width="9" style="436"/>
    <col min="6913" max="6913" width="12.21875" style="436" customWidth="1"/>
    <col min="6914" max="6922" width="11" style="436" customWidth="1"/>
    <col min="6923" max="6923" width="17.88671875" style="436" customWidth="1"/>
    <col min="6924" max="6924" width="20.77734375" style="436" customWidth="1"/>
    <col min="6925" max="7168" width="9" style="436"/>
    <col min="7169" max="7169" width="12.21875" style="436" customWidth="1"/>
    <col min="7170" max="7178" width="11" style="436" customWidth="1"/>
    <col min="7179" max="7179" width="17.88671875" style="436" customWidth="1"/>
    <col min="7180" max="7180" width="20.77734375" style="436" customWidth="1"/>
    <col min="7181" max="7424" width="9" style="436"/>
    <col min="7425" max="7425" width="12.21875" style="436" customWidth="1"/>
    <col min="7426" max="7434" width="11" style="436" customWidth="1"/>
    <col min="7435" max="7435" width="17.88671875" style="436" customWidth="1"/>
    <col min="7436" max="7436" width="20.77734375" style="436" customWidth="1"/>
    <col min="7437" max="7680" width="9" style="436"/>
    <col min="7681" max="7681" width="12.21875" style="436" customWidth="1"/>
    <col min="7682" max="7690" width="11" style="436" customWidth="1"/>
    <col min="7691" max="7691" width="17.88671875" style="436" customWidth="1"/>
    <col min="7692" max="7692" width="20.77734375" style="436" customWidth="1"/>
    <col min="7693" max="7936" width="9" style="436"/>
    <col min="7937" max="7937" width="12.21875" style="436" customWidth="1"/>
    <col min="7938" max="7946" width="11" style="436" customWidth="1"/>
    <col min="7947" max="7947" width="17.88671875" style="436" customWidth="1"/>
    <col min="7948" max="7948" width="20.77734375" style="436" customWidth="1"/>
    <col min="7949" max="8192" width="9" style="436"/>
    <col min="8193" max="8193" width="12.21875" style="436" customWidth="1"/>
    <col min="8194" max="8202" width="11" style="436" customWidth="1"/>
    <col min="8203" max="8203" width="17.88671875" style="436" customWidth="1"/>
    <col min="8204" max="8204" width="20.77734375" style="436" customWidth="1"/>
    <col min="8205" max="8448" width="9" style="436"/>
    <col min="8449" max="8449" width="12.21875" style="436" customWidth="1"/>
    <col min="8450" max="8458" width="11" style="436" customWidth="1"/>
    <col min="8459" max="8459" width="17.88671875" style="436" customWidth="1"/>
    <col min="8460" max="8460" width="20.77734375" style="436" customWidth="1"/>
    <col min="8461" max="8704" width="9" style="436"/>
    <col min="8705" max="8705" width="12.21875" style="436" customWidth="1"/>
    <col min="8706" max="8714" width="11" style="436" customWidth="1"/>
    <col min="8715" max="8715" width="17.88671875" style="436" customWidth="1"/>
    <col min="8716" max="8716" width="20.77734375" style="436" customWidth="1"/>
    <col min="8717" max="8960" width="9" style="436"/>
    <col min="8961" max="8961" width="12.21875" style="436" customWidth="1"/>
    <col min="8962" max="8970" width="11" style="436" customWidth="1"/>
    <col min="8971" max="8971" width="17.88671875" style="436" customWidth="1"/>
    <col min="8972" max="8972" width="20.77734375" style="436" customWidth="1"/>
    <col min="8973" max="9216" width="9" style="436"/>
    <col min="9217" max="9217" width="12.21875" style="436" customWidth="1"/>
    <col min="9218" max="9226" width="11" style="436" customWidth="1"/>
    <col min="9227" max="9227" width="17.88671875" style="436" customWidth="1"/>
    <col min="9228" max="9228" width="20.77734375" style="436" customWidth="1"/>
    <col min="9229" max="9472" width="9" style="436"/>
    <col min="9473" max="9473" width="12.21875" style="436" customWidth="1"/>
    <col min="9474" max="9482" width="11" style="436" customWidth="1"/>
    <col min="9483" max="9483" width="17.88671875" style="436" customWidth="1"/>
    <col min="9484" max="9484" width="20.77734375" style="436" customWidth="1"/>
    <col min="9485" max="9728" width="9" style="436"/>
    <col min="9729" max="9729" width="12.21875" style="436" customWidth="1"/>
    <col min="9730" max="9738" width="11" style="436" customWidth="1"/>
    <col min="9739" max="9739" width="17.88671875" style="436" customWidth="1"/>
    <col min="9740" max="9740" width="20.77734375" style="436" customWidth="1"/>
    <col min="9741" max="9984" width="9" style="436"/>
    <col min="9985" max="9985" width="12.21875" style="436" customWidth="1"/>
    <col min="9986" max="9994" width="11" style="436" customWidth="1"/>
    <col min="9995" max="9995" width="17.88671875" style="436" customWidth="1"/>
    <col min="9996" max="9996" width="20.77734375" style="436" customWidth="1"/>
    <col min="9997" max="10240" width="9" style="436"/>
    <col min="10241" max="10241" width="12.21875" style="436" customWidth="1"/>
    <col min="10242" max="10250" width="11" style="436" customWidth="1"/>
    <col min="10251" max="10251" width="17.88671875" style="436" customWidth="1"/>
    <col min="10252" max="10252" width="20.77734375" style="436" customWidth="1"/>
    <col min="10253" max="10496" width="9" style="436"/>
    <col min="10497" max="10497" width="12.21875" style="436" customWidth="1"/>
    <col min="10498" max="10506" width="11" style="436" customWidth="1"/>
    <col min="10507" max="10507" width="17.88671875" style="436" customWidth="1"/>
    <col min="10508" max="10508" width="20.77734375" style="436" customWidth="1"/>
    <col min="10509" max="10752" width="9" style="436"/>
    <col min="10753" max="10753" width="12.21875" style="436" customWidth="1"/>
    <col min="10754" max="10762" width="11" style="436" customWidth="1"/>
    <col min="10763" max="10763" width="17.88671875" style="436" customWidth="1"/>
    <col min="10764" max="10764" width="20.77734375" style="436" customWidth="1"/>
    <col min="10765" max="11008" width="9" style="436"/>
    <col min="11009" max="11009" width="12.21875" style="436" customWidth="1"/>
    <col min="11010" max="11018" width="11" style="436" customWidth="1"/>
    <col min="11019" max="11019" width="17.88671875" style="436" customWidth="1"/>
    <col min="11020" max="11020" width="20.77734375" style="436" customWidth="1"/>
    <col min="11021" max="11264" width="9" style="436"/>
    <col min="11265" max="11265" width="12.21875" style="436" customWidth="1"/>
    <col min="11266" max="11274" width="11" style="436" customWidth="1"/>
    <col min="11275" max="11275" width="17.88671875" style="436" customWidth="1"/>
    <col min="11276" max="11276" width="20.77734375" style="436" customWidth="1"/>
    <col min="11277" max="11520" width="9" style="436"/>
    <col min="11521" max="11521" width="12.21875" style="436" customWidth="1"/>
    <col min="11522" max="11530" width="11" style="436" customWidth="1"/>
    <col min="11531" max="11531" width="17.88671875" style="436" customWidth="1"/>
    <col min="11532" max="11532" width="20.77734375" style="436" customWidth="1"/>
    <col min="11533" max="11776" width="9" style="436"/>
    <col min="11777" max="11777" width="12.21875" style="436" customWidth="1"/>
    <col min="11778" max="11786" width="11" style="436" customWidth="1"/>
    <col min="11787" max="11787" width="17.88671875" style="436" customWidth="1"/>
    <col min="11788" max="11788" width="20.77734375" style="436" customWidth="1"/>
    <col min="11789" max="12032" width="9" style="436"/>
    <col min="12033" max="12033" width="12.21875" style="436" customWidth="1"/>
    <col min="12034" max="12042" width="11" style="436" customWidth="1"/>
    <col min="12043" max="12043" width="17.88671875" style="436" customWidth="1"/>
    <col min="12044" max="12044" width="20.77734375" style="436" customWidth="1"/>
    <col min="12045" max="12288" width="9" style="436"/>
    <col min="12289" max="12289" width="12.21875" style="436" customWidth="1"/>
    <col min="12290" max="12298" width="11" style="436" customWidth="1"/>
    <col min="12299" max="12299" width="17.88671875" style="436" customWidth="1"/>
    <col min="12300" max="12300" width="20.77734375" style="436" customWidth="1"/>
    <col min="12301" max="12544" width="9" style="436"/>
    <col min="12545" max="12545" width="12.21875" style="436" customWidth="1"/>
    <col min="12546" max="12554" width="11" style="436" customWidth="1"/>
    <col min="12555" max="12555" width="17.88671875" style="436" customWidth="1"/>
    <col min="12556" max="12556" width="20.77734375" style="436" customWidth="1"/>
    <col min="12557" max="12800" width="9" style="436"/>
    <col min="12801" max="12801" width="12.21875" style="436" customWidth="1"/>
    <col min="12802" max="12810" width="11" style="436" customWidth="1"/>
    <col min="12811" max="12811" width="17.88671875" style="436" customWidth="1"/>
    <col min="12812" max="12812" width="20.77734375" style="436" customWidth="1"/>
    <col min="12813" max="13056" width="9" style="436"/>
    <col min="13057" max="13057" width="12.21875" style="436" customWidth="1"/>
    <col min="13058" max="13066" width="11" style="436" customWidth="1"/>
    <col min="13067" max="13067" width="17.88671875" style="436" customWidth="1"/>
    <col min="13068" max="13068" width="20.77734375" style="436" customWidth="1"/>
    <col min="13069" max="13312" width="9" style="436"/>
    <col min="13313" max="13313" width="12.21875" style="436" customWidth="1"/>
    <col min="13314" max="13322" width="11" style="436" customWidth="1"/>
    <col min="13323" max="13323" width="17.88671875" style="436" customWidth="1"/>
    <col min="13324" max="13324" width="20.77734375" style="436" customWidth="1"/>
    <col min="13325" max="13568" width="9" style="436"/>
    <col min="13569" max="13569" width="12.21875" style="436" customWidth="1"/>
    <col min="13570" max="13578" width="11" style="436" customWidth="1"/>
    <col min="13579" max="13579" width="17.88671875" style="436" customWidth="1"/>
    <col min="13580" max="13580" width="20.77734375" style="436" customWidth="1"/>
    <col min="13581" max="13824" width="9" style="436"/>
    <col min="13825" max="13825" width="12.21875" style="436" customWidth="1"/>
    <col min="13826" max="13834" width="11" style="436" customWidth="1"/>
    <col min="13835" max="13835" width="17.88671875" style="436" customWidth="1"/>
    <col min="13836" max="13836" width="20.77734375" style="436" customWidth="1"/>
    <col min="13837" max="14080" width="9" style="436"/>
    <col min="14081" max="14081" width="12.21875" style="436" customWidth="1"/>
    <col min="14082" max="14090" width="11" style="436" customWidth="1"/>
    <col min="14091" max="14091" width="17.88671875" style="436" customWidth="1"/>
    <col min="14092" max="14092" width="20.77734375" style="436" customWidth="1"/>
    <col min="14093" max="14336" width="9" style="436"/>
    <col min="14337" max="14337" width="12.21875" style="436" customWidth="1"/>
    <col min="14338" max="14346" width="11" style="436" customWidth="1"/>
    <col min="14347" max="14347" width="17.88671875" style="436" customWidth="1"/>
    <col min="14348" max="14348" width="20.77734375" style="436" customWidth="1"/>
    <col min="14349" max="14592" width="9" style="436"/>
    <col min="14593" max="14593" width="12.21875" style="436" customWidth="1"/>
    <col min="14594" max="14602" width="11" style="436" customWidth="1"/>
    <col min="14603" max="14603" width="17.88671875" style="436" customWidth="1"/>
    <col min="14604" max="14604" width="20.77734375" style="436" customWidth="1"/>
    <col min="14605" max="14848" width="9" style="436"/>
    <col min="14849" max="14849" width="12.21875" style="436" customWidth="1"/>
    <col min="14850" max="14858" width="11" style="436" customWidth="1"/>
    <col min="14859" max="14859" width="17.88671875" style="436" customWidth="1"/>
    <col min="14860" max="14860" width="20.77734375" style="436" customWidth="1"/>
    <col min="14861" max="15104" width="9" style="436"/>
    <col min="15105" max="15105" width="12.21875" style="436" customWidth="1"/>
    <col min="15106" max="15114" width="11" style="436" customWidth="1"/>
    <col min="15115" max="15115" width="17.88671875" style="436" customWidth="1"/>
    <col min="15116" max="15116" width="20.77734375" style="436" customWidth="1"/>
    <col min="15117" max="15360" width="9" style="436"/>
    <col min="15361" max="15361" width="12.21875" style="436" customWidth="1"/>
    <col min="15362" max="15370" width="11" style="436" customWidth="1"/>
    <col min="15371" max="15371" width="17.88671875" style="436" customWidth="1"/>
    <col min="15372" max="15372" width="20.77734375" style="436" customWidth="1"/>
    <col min="15373" max="15616" width="9" style="436"/>
    <col min="15617" max="15617" width="12.21875" style="436" customWidth="1"/>
    <col min="15618" max="15626" width="11" style="436" customWidth="1"/>
    <col min="15627" max="15627" width="17.88671875" style="436" customWidth="1"/>
    <col min="15628" max="15628" width="20.77734375" style="436" customWidth="1"/>
    <col min="15629" max="15872" width="9" style="436"/>
    <col min="15873" max="15873" width="12.21875" style="436" customWidth="1"/>
    <col min="15874" max="15882" width="11" style="436" customWidth="1"/>
    <col min="15883" max="15883" width="17.88671875" style="436" customWidth="1"/>
    <col min="15884" max="15884" width="20.77734375" style="436" customWidth="1"/>
    <col min="15885" max="16128" width="9" style="436"/>
    <col min="16129" max="16129" width="12.21875" style="436" customWidth="1"/>
    <col min="16130" max="16138" width="11" style="436" customWidth="1"/>
    <col min="16139" max="16139" width="17.88671875" style="436" customWidth="1"/>
    <col min="16140" max="16140" width="20.77734375" style="436" customWidth="1"/>
    <col min="16141" max="16384" width="9" style="436"/>
  </cols>
  <sheetData>
    <row r="1" spans="1:12" s="460" customFormat="1" ht="21" customHeight="1">
      <c r="A1" s="458" t="s">
        <v>986</v>
      </c>
      <c r="B1" s="459"/>
      <c r="D1" s="459"/>
      <c r="E1" s="459"/>
      <c r="F1" s="459"/>
      <c r="I1" s="997" t="s">
        <v>960</v>
      </c>
      <c r="J1" s="997"/>
      <c r="K1" s="961" t="s">
        <v>961</v>
      </c>
      <c r="L1" s="962"/>
    </row>
    <row r="2" spans="1:12" s="460" customFormat="1" ht="21" customHeight="1">
      <c r="A2" s="458" t="s">
        <v>962</v>
      </c>
      <c r="B2" s="412" t="s">
        <v>963</v>
      </c>
      <c r="D2" s="461"/>
      <c r="E2" s="461"/>
      <c r="F2" s="461"/>
      <c r="G2" s="412"/>
      <c r="I2" s="997" t="s">
        <v>964</v>
      </c>
      <c r="J2" s="997"/>
      <c r="K2" s="997" t="s">
        <v>991</v>
      </c>
      <c r="L2" s="997"/>
    </row>
    <row r="3" spans="1:12" s="462" customFormat="1" ht="37.5" customHeight="1">
      <c r="A3" s="998" t="s">
        <v>992</v>
      </c>
      <c r="B3" s="999"/>
      <c r="C3" s="999"/>
      <c r="D3" s="999"/>
      <c r="E3" s="999"/>
      <c r="F3" s="999"/>
      <c r="G3" s="999"/>
      <c r="H3" s="999"/>
      <c r="I3" s="999"/>
      <c r="J3" s="999"/>
      <c r="K3" s="999"/>
      <c r="L3" s="999"/>
    </row>
    <row r="4" spans="1:12" ht="21" customHeight="1" thickBot="1">
      <c r="A4" s="463"/>
      <c r="B4" s="459"/>
      <c r="C4" s="459"/>
      <c r="D4" s="459"/>
      <c r="E4" s="459"/>
      <c r="F4" s="996" t="s">
        <v>967</v>
      </c>
      <c r="G4" s="996"/>
      <c r="H4" s="996"/>
      <c r="I4" s="459"/>
      <c r="J4" s="459"/>
      <c r="K4" s="964" t="s">
        <v>993</v>
      </c>
      <c r="L4" s="964"/>
    </row>
    <row r="5" spans="1:12" s="464" customFormat="1" ht="37.200000000000003" customHeight="1">
      <c r="A5" s="982" t="s">
        <v>994</v>
      </c>
      <c r="B5" s="985" t="s">
        <v>995</v>
      </c>
      <c r="C5" s="988" t="s">
        <v>996</v>
      </c>
      <c r="D5" s="989"/>
      <c r="E5" s="989"/>
      <c r="F5" s="989"/>
      <c r="G5" s="989"/>
      <c r="H5" s="989"/>
      <c r="I5" s="989"/>
      <c r="J5" s="990" t="s">
        <v>997</v>
      </c>
      <c r="K5" s="991"/>
      <c r="L5" s="991"/>
    </row>
    <row r="6" spans="1:12" s="464" customFormat="1" ht="37.200000000000003" customHeight="1">
      <c r="A6" s="983"/>
      <c r="B6" s="986"/>
      <c r="C6" s="992" t="s">
        <v>998</v>
      </c>
      <c r="D6" s="994" t="s">
        <v>999</v>
      </c>
      <c r="E6" s="994"/>
      <c r="F6" s="994"/>
      <c r="G6" s="994" t="s">
        <v>1000</v>
      </c>
      <c r="H6" s="994"/>
      <c r="I6" s="994"/>
      <c r="J6" s="994" t="s">
        <v>1001</v>
      </c>
      <c r="K6" s="994"/>
      <c r="L6" s="995"/>
    </row>
    <row r="7" spans="1:12" s="464" customFormat="1" ht="37.200000000000003" customHeight="1" thickBot="1">
      <c r="A7" s="984"/>
      <c r="B7" s="987"/>
      <c r="C7" s="993"/>
      <c r="D7" s="468" t="s">
        <v>972</v>
      </c>
      <c r="E7" s="468" t="s">
        <v>1002</v>
      </c>
      <c r="F7" s="468" t="s">
        <v>1003</v>
      </c>
      <c r="G7" s="468" t="s">
        <v>972</v>
      </c>
      <c r="H7" s="468" t="s">
        <v>1002</v>
      </c>
      <c r="I7" s="468" t="s">
        <v>1003</v>
      </c>
      <c r="J7" s="468" t="s">
        <v>972</v>
      </c>
      <c r="K7" s="468" t="s">
        <v>1002</v>
      </c>
      <c r="L7" s="469" t="s">
        <v>1003</v>
      </c>
    </row>
    <row r="8" spans="1:12" s="464" customFormat="1" ht="43.95" customHeight="1">
      <c r="A8" s="470" t="s">
        <v>1004</v>
      </c>
      <c r="B8" s="471">
        <v>160</v>
      </c>
      <c r="C8" s="472">
        <v>160</v>
      </c>
      <c r="D8" s="472">
        <v>0</v>
      </c>
      <c r="E8" s="472">
        <v>0</v>
      </c>
      <c r="F8" s="472">
        <v>0</v>
      </c>
      <c r="G8" s="472">
        <v>160</v>
      </c>
      <c r="H8" s="472">
        <v>160</v>
      </c>
      <c r="I8" s="472">
        <v>0</v>
      </c>
      <c r="J8" s="472">
        <v>0</v>
      </c>
      <c r="K8" s="472">
        <v>0</v>
      </c>
      <c r="L8" s="473">
        <v>0</v>
      </c>
    </row>
    <row r="9" spans="1:12" s="464" customFormat="1" ht="43.95" customHeight="1">
      <c r="A9" s="474" t="s">
        <v>1005</v>
      </c>
      <c r="B9" s="475">
        <v>12</v>
      </c>
      <c r="C9" s="476">
        <v>12</v>
      </c>
      <c r="D9" s="476">
        <v>0</v>
      </c>
      <c r="E9" s="476">
        <v>0</v>
      </c>
      <c r="F9" s="476">
        <v>0</v>
      </c>
      <c r="G9" s="476">
        <v>12</v>
      </c>
      <c r="H9" s="476">
        <v>12</v>
      </c>
      <c r="I9" s="476">
        <v>0</v>
      </c>
      <c r="J9" s="476">
        <v>0</v>
      </c>
      <c r="K9" s="476">
        <v>0</v>
      </c>
      <c r="L9" s="477">
        <v>0</v>
      </c>
    </row>
    <row r="10" spans="1:12" s="464" customFormat="1" ht="43.95" customHeight="1">
      <c r="A10" s="474" t="s">
        <v>1006</v>
      </c>
      <c r="B10" s="475">
        <v>120</v>
      </c>
      <c r="C10" s="476">
        <v>120</v>
      </c>
      <c r="D10" s="476">
        <v>0</v>
      </c>
      <c r="E10" s="476">
        <v>0</v>
      </c>
      <c r="F10" s="476">
        <v>0</v>
      </c>
      <c r="G10" s="476">
        <v>120</v>
      </c>
      <c r="H10" s="476">
        <v>120</v>
      </c>
      <c r="I10" s="476">
        <v>0</v>
      </c>
      <c r="J10" s="476">
        <v>0</v>
      </c>
      <c r="K10" s="476">
        <v>0</v>
      </c>
      <c r="L10" s="477">
        <v>0</v>
      </c>
    </row>
    <row r="11" spans="1:12" s="464" customFormat="1" ht="43.95" customHeight="1" thickBot="1">
      <c r="A11" s="478" t="s">
        <v>1007</v>
      </c>
      <c r="B11" s="479">
        <v>28</v>
      </c>
      <c r="C11" s="480">
        <v>28</v>
      </c>
      <c r="D11" s="480">
        <v>0</v>
      </c>
      <c r="E11" s="480">
        <v>0</v>
      </c>
      <c r="F11" s="480">
        <v>0</v>
      </c>
      <c r="G11" s="480">
        <v>28</v>
      </c>
      <c r="H11" s="480">
        <v>28</v>
      </c>
      <c r="I11" s="480">
        <v>0</v>
      </c>
      <c r="J11" s="480">
        <v>0</v>
      </c>
      <c r="K11" s="480">
        <v>0</v>
      </c>
      <c r="L11" s="481">
        <v>0</v>
      </c>
    </row>
    <row r="12" spans="1:12">
      <c r="A12" s="435" t="s">
        <v>977</v>
      </c>
      <c r="D12" s="436" t="s">
        <v>978</v>
      </c>
      <c r="F12" s="435" t="s">
        <v>979</v>
      </c>
      <c r="J12" s="438" t="s">
        <v>980</v>
      </c>
      <c r="K12" s="439"/>
      <c r="L12" s="439"/>
    </row>
    <row r="13" spans="1:12">
      <c r="F13" s="436" t="s">
        <v>981</v>
      </c>
      <c r="K13" s="964"/>
      <c r="L13" s="964"/>
    </row>
    <row r="14" spans="1:12">
      <c r="A14" s="435"/>
      <c r="K14" s="440" t="s">
        <v>982</v>
      </c>
    </row>
    <row r="15" spans="1:12" ht="21.75" customHeight="1">
      <c r="A15" s="436" t="s">
        <v>983</v>
      </c>
    </row>
    <row r="16" spans="1:12" ht="19.95" customHeight="1">
      <c r="A16" s="966" t="s">
        <v>989</v>
      </c>
      <c r="B16" s="966"/>
      <c r="C16" s="966"/>
      <c r="D16" s="966"/>
      <c r="E16" s="966"/>
      <c r="F16" s="966"/>
      <c r="G16" s="966"/>
      <c r="H16" s="966"/>
      <c r="I16" s="966"/>
      <c r="J16" s="966"/>
      <c r="K16" s="966"/>
      <c r="L16" s="966"/>
    </row>
    <row r="17" spans="1:12" ht="17.55" customHeight="1">
      <c r="A17" s="981" t="s">
        <v>1008</v>
      </c>
      <c r="B17" s="981"/>
      <c r="C17" s="981"/>
      <c r="D17" s="981"/>
      <c r="E17" s="981"/>
      <c r="F17" s="981"/>
      <c r="G17" s="981"/>
      <c r="H17" s="981"/>
      <c r="I17" s="981"/>
      <c r="J17" s="981"/>
      <c r="K17" s="981"/>
      <c r="L17" s="981"/>
    </row>
    <row r="18" spans="1:12" ht="17.55" customHeight="1">
      <c r="A18" s="981" t="s">
        <v>1009</v>
      </c>
      <c r="B18" s="981"/>
      <c r="C18" s="981"/>
      <c r="D18" s="981"/>
      <c r="E18" s="981"/>
      <c r="F18" s="981"/>
      <c r="G18" s="981"/>
      <c r="H18" s="981"/>
      <c r="I18" s="981"/>
      <c r="J18" s="981"/>
      <c r="K18" s="981"/>
      <c r="L18" s="981"/>
    </row>
    <row r="19" spans="1:12" ht="21" customHeight="1">
      <c r="A19" s="482"/>
      <c r="B19" s="482"/>
      <c r="C19" s="482"/>
      <c r="D19" s="483"/>
      <c r="E19" s="483"/>
      <c r="F19" s="484"/>
      <c r="G19" s="482"/>
      <c r="H19" s="482"/>
      <c r="I19" s="482"/>
      <c r="J19" s="482"/>
      <c r="K19" s="482"/>
    </row>
    <row r="20" spans="1:12" ht="21" customHeight="1">
      <c r="A20" s="482"/>
      <c r="B20" s="482"/>
      <c r="C20" s="482"/>
      <c r="D20" s="483"/>
      <c r="E20" s="483"/>
      <c r="F20" s="483"/>
      <c r="G20" s="482"/>
      <c r="H20" s="482"/>
      <c r="I20" s="482"/>
      <c r="J20" s="482"/>
      <c r="K20" s="482"/>
    </row>
    <row r="21" spans="1:12" ht="21" customHeight="1">
      <c r="A21" s="482"/>
      <c r="B21" s="482"/>
      <c r="C21" s="482"/>
      <c r="D21" s="483"/>
      <c r="E21" s="483"/>
      <c r="F21" s="483"/>
      <c r="G21" s="482"/>
      <c r="H21" s="482"/>
      <c r="I21" s="482"/>
      <c r="J21" s="482"/>
      <c r="K21" s="482"/>
    </row>
    <row r="22" spans="1:12" ht="21" customHeight="1">
      <c r="A22" s="482"/>
      <c r="B22" s="482"/>
      <c r="C22" s="482"/>
      <c r="D22" s="483"/>
      <c r="E22" s="483"/>
      <c r="F22" s="483"/>
      <c r="G22" s="482"/>
      <c r="H22" s="482"/>
      <c r="I22" s="482"/>
      <c r="J22" s="482"/>
      <c r="K22" s="482"/>
    </row>
    <row r="23" spans="1:12" ht="21" customHeight="1">
      <c r="A23" s="482"/>
      <c r="B23" s="482"/>
      <c r="C23" s="482"/>
      <c r="D23" s="483"/>
      <c r="E23" s="483"/>
      <c r="F23" s="483"/>
      <c r="G23" s="482"/>
      <c r="H23" s="482"/>
      <c r="I23" s="482"/>
      <c r="J23" s="482"/>
      <c r="K23" s="482"/>
    </row>
    <row r="24" spans="1:12" ht="21" customHeight="1">
      <c r="A24" s="482"/>
      <c r="B24" s="482"/>
      <c r="C24" s="482"/>
      <c r="D24" s="483"/>
      <c r="E24" s="483"/>
      <c r="F24" s="483"/>
      <c r="G24" s="482"/>
      <c r="H24" s="482"/>
      <c r="I24" s="482"/>
      <c r="J24" s="482"/>
      <c r="K24" s="482"/>
    </row>
    <row r="25" spans="1:12" ht="21" customHeight="1">
      <c r="A25" s="482"/>
      <c r="B25" s="482"/>
      <c r="C25" s="482"/>
      <c r="D25" s="483"/>
      <c r="E25" s="483"/>
      <c r="F25" s="483"/>
      <c r="G25" s="482"/>
      <c r="H25" s="482"/>
      <c r="I25" s="482"/>
      <c r="J25" s="482"/>
      <c r="K25" s="482"/>
    </row>
    <row r="26" spans="1:12" ht="21" customHeight="1">
      <c r="A26" s="482"/>
      <c r="B26" s="482"/>
      <c r="C26" s="482"/>
      <c r="D26" s="483"/>
      <c r="E26" s="483"/>
      <c r="F26" s="483"/>
      <c r="G26" s="482"/>
      <c r="H26" s="482"/>
      <c r="I26" s="482"/>
      <c r="J26" s="482"/>
      <c r="K26" s="482"/>
    </row>
    <row r="27" spans="1:12" ht="21" customHeight="1">
      <c r="A27" s="482"/>
      <c r="B27" s="482"/>
      <c r="C27" s="482"/>
      <c r="D27" s="483"/>
      <c r="E27" s="483"/>
      <c r="F27" s="483"/>
      <c r="G27" s="482"/>
      <c r="H27" s="482"/>
      <c r="I27" s="482"/>
      <c r="J27" s="482"/>
      <c r="K27" s="482"/>
    </row>
    <row r="28" spans="1:12" ht="21" customHeight="1">
      <c r="A28" s="482"/>
      <c r="B28" s="482"/>
      <c r="C28" s="482"/>
      <c r="D28" s="483"/>
      <c r="E28" s="483"/>
      <c r="F28" s="483"/>
      <c r="G28" s="482"/>
      <c r="H28" s="482"/>
      <c r="I28" s="482"/>
    </row>
    <row r="29" spans="1:12" ht="21" customHeight="1">
      <c r="A29" s="482"/>
      <c r="B29" s="482"/>
      <c r="C29" s="482"/>
      <c r="D29" s="483"/>
      <c r="E29" s="483"/>
      <c r="F29" s="483"/>
      <c r="G29" s="482"/>
      <c r="H29" s="482"/>
      <c r="I29" s="482"/>
    </row>
    <row r="30" spans="1:12" ht="21" customHeight="1">
      <c r="A30" s="482"/>
      <c r="B30" s="482"/>
      <c r="C30" s="482"/>
      <c r="D30" s="483"/>
      <c r="E30" s="483"/>
      <c r="F30" s="483"/>
      <c r="G30" s="482"/>
      <c r="H30" s="482"/>
      <c r="I30" s="482"/>
    </row>
    <row r="31" spans="1:12" ht="21" customHeight="1">
      <c r="A31" s="482"/>
      <c r="B31" s="482"/>
      <c r="C31" s="482"/>
      <c r="D31" s="483"/>
      <c r="E31" s="483"/>
      <c r="F31" s="483"/>
      <c r="G31" s="482"/>
      <c r="H31" s="482"/>
      <c r="I31" s="482"/>
    </row>
    <row r="32" spans="1:12" ht="21" customHeight="1">
      <c r="A32" s="482"/>
      <c r="B32" s="482"/>
      <c r="C32" s="482"/>
      <c r="D32" s="483"/>
      <c r="E32" s="483"/>
      <c r="F32" s="483"/>
      <c r="G32" s="482"/>
      <c r="H32" s="482"/>
      <c r="I32" s="482"/>
    </row>
    <row r="33" spans="1:9" ht="21" customHeight="1">
      <c r="A33" s="482"/>
      <c r="B33" s="482"/>
      <c r="C33" s="482"/>
      <c r="D33" s="483"/>
      <c r="E33" s="483"/>
      <c r="F33" s="483"/>
      <c r="G33" s="482"/>
      <c r="H33" s="482"/>
      <c r="I33" s="482"/>
    </row>
    <row r="34" spans="1:9" ht="21" customHeight="1">
      <c r="A34" s="482"/>
      <c r="B34" s="482"/>
      <c r="C34" s="482"/>
      <c r="D34" s="483"/>
      <c r="E34" s="483"/>
      <c r="F34" s="483"/>
      <c r="G34" s="482"/>
      <c r="H34" s="482"/>
      <c r="I34" s="482"/>
    </row>
    <row r="35" spans="1:9" ht="21" customHeight="1">
      <c r="A35" s="482"/>
      <c r="B35" s="482"/>
      <c r="C35" s="482"/>
      <c r="D35" s="483"/>
      <c r="E35" s="483"/>
      <c r="F35" s="483"/>
      <c r="G35" s="482"/>
      <c r="H35" s="482"/>
      <c r="I35" s="482"/>
    </row>
    <row r="36" spans="1:9" ht="21" customHeight="1">
      <c r="A36" s="482"/>
      <c r="B36" s="482"/>
      <c r="C36" s="482"/>
      <c r="D36" s="483"/>
      <c r="E36" s="483"/>
      <c r="F36" s="483"/>
      <c r="G36" s="482"/>
      <c r="H36" s="482"/>
      <c r="I36" s="482"/>
    </row>
    <row r="37" spans="1:9" ht="21" customHeight="1">
      <c r="A37" s="482"/>
      <c r="B37" s="482"/>
      <c r="C37" s="482"/>
      <c r="D37" s="483"/>
      <c r="E37" s="483"/>
      <c r="F37" s="483"/>
      <c r="G37" s="482"/>
      <c r="H37" s="482"/>
      <c r="I37" s="482"/>
    </row>
    <row r="38" spans="1:9" ht="24.6">
      <c r="A38" s="482"/>
      <c r="B38" s="482"/>
      <c r="C38" s="482"/>
      <c r="D38" s="483"/>
      <c r="E38" s="483"/>
      <c r="F38" s="483"/>
      <c r="G38" s="482"/>
      <c r="H38" s="482"/>
      <c r="I38" s="482"/>
    </row>
    <row r="39" spans="1:9" ht="24.6">
      <c r="A39" s="482"/>
      <c r="B39" s="482"/>
      <c r="C39" s="482"/>
      <c r="D39" s="483"/>
      <c r="E39" s="483"/>
      <c r="F39" s="483"/>
      <c r="G39" s="482"/>
      <c r="H39" s="482"/>
      <c r="I39" s="482"/>
    </row>
    <row r="40" spans="1:9" ht="24.6">
      <c r="A40" s="482"/>
      <c r="B40" s="482"/>
      <c r="C40" s="482"/>
      <c r="D40" s="483"/>
      <c r="E40" s="483"/>
      <c r="F40" s="483"/>
      <c r="G40" s="482"/>
      <c r="H40" s="482"/>
      <c r="I40" s="482"/>
    </row>
    <row r="41" spans="1:9" ht="24.6">
      <c r="A41" s="482"/>
      <c r="B41" s="482"/>
      <c r="C41" s="482"/>
      <c r="D41" s="483"/>
      <c r="E41" s="483"/>
      <c r="F41" s="483"/>
      <c r="G41" s="482"/>
      <c r="H41" s="482"/>
      <c r="I41" s="482"/>
    </row>
    <row r="42" spans="1:9" ht="24.6">
      <c r="A42" s="482"/>
      <c r="B42" s="482"/>
      <c r="C42" s="482"/>
      <c r="D42" s="483"/>
      <c r="E42" s="483"/>
      <c r="F42" s="483"/>
      <c r="G42" s="482"/>
      <c r="H42" s="482"/>
      <c r="I42" s="482"/>
    </row>
    <row r="43" spans="1:9" ht="24.6">
      <c r="A43" s="482"/>
      <c r="B43" s="482"/>
      <c r="C43" s="482"/>
      <c r="D43" s="483"/>
      <c r="E43" s="483"/>
      <c r="F43" s="483"/>
      <c r="G43" s="482"/>
      <c r="H43" s="482"/>
      <c r="I43" s="482"/>
    </row>
    <row r="44" spans="1:9" ht="24.6">
      <c r="A44" s="482"/>
      <c r="B44" s="482"/>
      <c r="C44" s="482"/>
      <c r="D44" s="483"/>
      <c r="E44" s="483"/>
      <c r="F44" s="483"/>
      <c r="G44" s="482"/>
      <c r="H44" s="482"/>
      <c r="I44" s="482"/>
    </row>
    <row r="45" spans="1:9" ht="24.6">
      <c r="A45" s="482"/>
      <c r="B45" s="482"/>
      <c r="C45" s="482"/>
      <c r="D45" s="483"/>
      <c r="E45" s="483"/>
      <c r="F45" s="483"/>
      <c r="G45" s="482"/>
      <c r="H45" s="482"/>
      <c r="I45" s="482"/>
    </row>
    <row r="46" spans="1:9" ht="24.6">
      <c r="A46" s="482"/>
      <c r="B46" s="482"/>
      <c r="C46" s="482"/>
      <c r="D46" s="483"/>
      <c r="E46" s="483"/>
      <c r="F46" s="483"/>
      <c r="G46" s="482"/>
      <c r="H46" s="482"/>
      <c r="I46" s="482"/>
    </row>
    <row r="47" spans="1:9" ht="24.6">
      <c r="A47" s="482"/>
      <c r="B47" s="482"/>
      <c r="C47" s="482"/>
      <c r="D47" s="483"/>
      <c r="E47" s="483"/>
      <c r="F47" s="483"/>
      <c r="G47" s="482"/>
      <c r="H47" s="482"/>
      <c r="I47" s="482"/>
    </row>
    <row r="48" spans="1:9" ht="24.6">
      <c r="A48" s="482"/>
      <c r="B48" s="482"/>
      <c r="C48" s="482"/>
      <c r="D48" s="483"/>
      <c r="E48" s="483"/>
      <c r="F48" s="483"/>
      <c r="G48" s="482"/>
      <c r="H48" s="482"/>
      <c r="I48" s="482"/>
    </row>
    <row r="49" spans="1:9" ht="24.6">
      <c r="A49" s="482"/>
      <c r="B49" s="482"/>
      <c r="C49" s="482"/>
      <c r="D49" s="483"/>
      <c r="E49" s="483"/>
      <c r="F49" s="483"/>
      <c r="G49" s="482"/>
      <c r="H49" s="482"/>
      <c r="I49" s="482"/>
    </row>
    <row r="50" spans="1:9" ht="24.6">
      <c r="A50" s="482"/>
      <c r="B50" s="482"/>
      <c r="C50" s="482"/>
      <c r="D50" s="483"/>
      <c r="E50" s="483"/>
      <c r="F50" s="483"/>
      <c r="G50" s="482"/>
      <c r="H50" s="482"/>
      <c r="I50" s="482"/>
    </row>
    <row r="51" spans="1:9" ht="24.6">
      <c r="A51" s="482"/>
      <c r="B51" s="482"/>
      <c r="C51" s="482"/>
      <c r="D51" s="483"/>
      <c r="E51" s="483"/>
      <c r="F51" s="483"/>
      <c r="G51" s="482"/>
      <c r="H51" s="482"/>
      <c r="I51" s="482"/>
    </row>
    <row r="52" spans="1:9" ht="24.6">
      <c r="A52" s="482"/>
      <c r="B52" s="482"/>
      <c r="C52" s="482"/>
      <c r="D52" s="483"/>
      <c r="E52" s="483"/>
      <c r="F52" s="483"/>
      <c r="G52" s="482"/>
      <c r="H52" s="482"/>
      <c r="I52" s="482"/>
    </row>
    <row r="53" spans="1:9" ht="24.6">
      <c r="A53" s="482"/>
      <c r="B53" s="482"/>
      <c r="C53" s="482"/>
      <c r="D53" s="483"/>
      <c r="E53" s="483"/>
      <c r="F53" s="483"/>
      <c r="G53" s="482"/>
      <c r="H53" s="482"/>
      <c r="I53" s="482"/>
    </row>
    <row r="54" spans="1:9" ht="24.6">
      <c r="A54" s="482"/>
      <c r="B54" s="482"/>
      <c r="C54" s="482"/>
      <c r="D54" s="483"/>
      <c r="E54" s="483"/>
      <c r="F54" s="483"/>
      <c r="G54" s="482"/>
      <c r="H54" s="482"/>
      <c r="I54" s="482"/>
    </row>
    <row r="55" spans="1:9" ht="24.6">
      <c r="A55" s="482"/>
      <c r="B55" s="482"/>
      <c r="C55" s="482"/>
      <c r="D55" s="483"/>
      <c r="E55" s="483"/>
      <c r="F55" s="483"/>
      <c r="G55" s="482"/>
      <c r="H55" s="482"/>
      <c r="I55" s="482"/>
    </row>
    <row r="56" spans="1:9" ht="24.6">
      <c r="A56" s="482"/>
      <c r="B56" s="482"/>
      <c r="C56" s="482"/>
      <c r="D56" s="483"/>
      <c r="E56" s="483"/>
      <c r="F56" s="483"/>
      <c r="G56" s="482"/>
      <c r="H56" s="482"/>
      <c r="I56" s="482"/>
    </row>
    <row r="57" spans="1:9" ht="24.6">
      <c r="A57" s="482"/>
      <c r="B57" s="482"/>
      <c r="C57" s="482"/>
      <c r="D57" s="483"/>
      <c r="E57" s="483"/>
      <c r="F57" s="483"/>
      <c r="G57" s="482"/>
      <c r="H57" s="482"/>
      <c r="I57" s="482"/>
    </row>
    <row r="58" spans="1:9" ht="24.6">
      <c r="A58" s="482"/>
      <c r="B58" s="482"/>
      <c r="C58" s="482"/>
      <c r="D58" s="483"/>
      <c r="E58" s="483"/>
      <c r="F58" s="483"/>
      <c r="G58" s="482"/>
      <c r="H58" s="482"/>
      <c r="I58" s="482"/>
    </row>
    <row r="59" spans="1:9" ht="24.6">
      <c r="A59" s="482"/>
      <c r="B59" s="482"/>
      <c r="C59" s="482"/>
      <c r="D59" s="483"/>
      <c r="E59" s="483"/>
      <c r="F59" s="483"/>
      <c r="G59" s="482"/>
      <c r="H59" s="482"/>
      <c r="I59" s="482"/>
    </row>
    <row r="60" spans="1:9" ht="24.6">
      <c r="A60" s="482"/>
      <c r="B60" s="482"/>
      <c r="C60" s="482"/>
      <c r="D60" s="483"/>
      <c r="E60" s="483"/>
      <c r="F60" s="483"/>
      <c r="G60" s="482"/>
      <c r="H60" s="482"/>
      <c r="I60" s="482"/>
    </row>
    <row r="61" spans="1:9" ht="24.6">
      <c r="A61" s="482"/>
      <c r="B61" s="482"/>
      <c r="C61" s="482"/>
      <c r="D61" s="483"/>
      <c r="E61" s="483"/>
      <c r="F61" s="483"/>
      <c r="G61" s="482"/>
      <c r="H61" s="482"/>
      <c r="I61" s="482"/>
    </row>
    <row r="62" spans="1:9" ht="24.6">
      <c r="A62" s="482"/>
      <c r="B62" s="482"/>
      <c r="C62" s="482"/>
      <c r="D62" s="483"/>
      <c r="E62" s="483"/>
      <c r="F62" s="483"/>
      <c r="G62" s="482"/>
      <c r="H62" s="482"/>
      <c r="I62" s="482"/>
    </row>
    <row r="63" spans="1:9" ht="24.6">
      <c r="A63" s="482"/>
      <c r="B63" s="482"/>
      <c r="C63" s="482"/>
      <c r="D63" s="483"/>
      <c r="E63" s="483"/>
      <c r="F63" s="483"/>
      <c r="G63" s="482"/>
      <c r="H63" s="482"/>
      <c r="I63" s="482"/>
    </row>
    <row r="64" spans="1:9" ht="24.6">
      <c r="A64" s="482"/>
      <c r="B64" s="482"/>
      <c r="C64" s="482"/>
      <c r="D64" s="483"/>
      <c r="E64" s="483"/>
      <c r="F64" s="483"/>
      <c r="G64" s="482"/>
      <c r="H64" s="482"/>
      <c r="I64" s="482"/>
    </row>
    <row r="65" spans="1:9" ht="24.6">
      <c r="A65" s="482"/>
      <c r="B65" s="482"/>
      <c r="C65" s="482"/>
      <c r="D65" s="483"/>
      <c r="E65" s="483"/>
      <c r="F65" s="483"/>
      <c r="G65" s="482"/>
      <c r="H65" s="482"/>
      <c r="I65" s="482"/>
    </row>
    <row r="66" spans="1:9" ht="24.6">
      <c r="A66" s="482"/>
      <c r="B66" s="482"/>
      <c r="C66" s="482"/>
      <c r="D66" s="483"/>
      <c r="E66" s="483"/>
      <c r="F66" s="483"/>
      <c r="G66" s="482"/>
      <c r="H66" s="482"/>
      <c r="I66" s="482"/>
    </row>
    <row r="67" spans="1:9" ht="24.6">
      <c r="A67" s="482"/>
      <c r="B67" s="482"/>
      <c r="C67" s="482"/>
      <c r="D67" s="483"/>
      <c r="E67" s="483"/>
      <c r="F67" s="483"/>
      <c r="G67" s="482"/>
      <c r="H67" s="482"/>
      <c r="I67" s="482"/>
    </row>
    <row r="68" spans="1:9" ht="24.6">
      <c r="A68" s="482"/>
      <c r="B68" s="482"/>
      <c r="C68" s="482"/>
      <c r="D68" s="483"/>
      <c r="E68" s="483"/>
      <c r="F68" s="483"/>
      <c r="G68" s="482"/>
      <c r="H68" s="482"/>
      <c r="I68" s="482"/>
    </row>
    <row r="69" spans="1:9" ht="24.6">
      <c r="A69" s="482"/>
      <c r="B69" s="482"/>
      <c r="C69" s="482"/>
      <c r="D69" s="483"/>
      <c r="E69" s="483"/>
      <c r="F69" s="483"/>
      <c r="G69" s="482"/>
      <c r="H69" s="482"/>
      <c r="I69" s="482"/>
    </row>
    <row r="70" spans="1:9" ht="24.6">
      <c r="A70" s="482"/>
      <c r="B70" s="482"/>
      <c r="C70" s="482"/>
      <c r="D70" s="483"/>
      <c r="E70" s="483"/>
      <c r="F70" s="483"/>
      <c r="G70" s="482"/>
      <c r="H70" s="482"/>
      <c r="I70" s="482"/>
    </row>
    <row r="71" spans="1:9" ht="24.6">
      <c r="A71" s="482"/>
      <c r="B71" s="482"/>
      <c r="C71" s="482"/>
      <c r="D71" s="483"/>
      <c r="E71" s="483"/>
      <c r="F71" s="483"/>
      <c r="G71" s="482"/>
      <c r="H71" s="482"/>
      <c r="I71" s="482"/>
    </row>
    <row r="72" spans="1:9" ht="24.6">
      <c r="A72" s="482"/>
      <c r="B72" s="482"/>
      <c r="C72" s="482"/>
      <c r="D72" s="483"/>
      <c r="E72" s="483"/>
      <c r="F72" s="483"/>
      <c r="G72" s="482"/>
      <c r="H72" s="482"/>
      <c r="I72" s="482"/>
    </row>
    <row r="73" spans="1:9" ht="24.6">
      <c r="A73" s="482"/>
      <c r="B73" s="482"/>
      <c r="C73" s="482"/>
      <c r="D73" s="483"/>
      <c r="E73" s="483"/>
      <c r="F73" s="483"/>
      <c r="G73" s="482"/>
      <c r="H73" s="482"/>
      <c r="I73" s="482"/>
    </row>
    <row r="74" spans="1:9" ht="24.6">
      <c r="A74" s="482"/>
      <c r="B74" s="482"/>
      <c r="C74" s="482"/>
      <c r="D74" s="483"/>
      <c r="E74" s="483"/>
      <c r="F74" s="483"/>
      <c r="G74" s="482"/>
      <c r="H74" s="482"/>
      <c r="I74" s="482"/>
    </row>
    <row r="75" spans="1:9" ht="24.6">
      <c r="A75" s="482"/>
      <c r="B75" s="482"/>
      <c r="C75" s="482"/>
      <c r="D75" s="483"/>
      <c r="E75" s="483"/>
      <c r="F75" s="483"/>
      <c r="G75" s="482"/>
      <c r="H75" s="482"/>
      <c r="I75" s="482"/>
    </row>
    <row r="76" spans="1:9" ht="24.6">
      <c r="A76" s="482"/>
      <c r="B76" s="482"/>
      <c r="C76" s="482"/>
      <c r="D76" s="483"/>
      <c r="E76" s="483"/>
      <c r="F76" s="483"/>
      <c r="G76" s="482"/>
      <c r="H76" s="482"/>
      <c r="I76" s="482"/>
    </row>
    <row r="77" spans="1:9" ht="24.6">
      <c r="A77" s="482"/>
      <c r="B77" s="482"/>
      <c r="C77" s="482"/>
      <c r="D77" s="483"/>
      <c r="E77" s="483"/>
      <c r="F77" s="483"/>
      <c r="G77" s="482"/>
      <c r="H77" s="482"/>
      <c r="I77" s="482"/>
    </row>
    <row r="78" spans="1:9" ht="24.6">
      <c r="A78" s="482"/>
      <c r="B78" s="482"/>
      <c r="C78" s="482"/>
      <c r="D78" s="483"/>
      <c r="E78" s="483"/>
      <c r="F78" s="483"/>
      <c r="G78" s="482"/>
      <c r="H78" s="482"/>
      <c r="I78" s="482"/>
    </row>
    <row r="79" spans="1:9" ht="24.6">
      <c r="A79" s="482"/>
      <c r="B79" s="482"/>
      <c r="C79" s="482"/>
      <c r="D79" s="483"/>
      <c r="E79" s="483"/>
      <c r="F79" s="483"/>
      <c r="G79" s="482"/>
      <c r="H79" s="482"/>
      <c r="I79" s="482"/>
    </row>
    <row r="80" spans="1:9" ht="24.6">
      <c r="A80" s="482"/>
      <c r="B80" s="482"/>
      <c r="C80" s="482"/>
      <c r="D80" s="483"/>
      <c r="E80" s="483"/>
      <c r="F80" s="483"/>
      <c r="G80" s="482"/>
      <c r="H80" s="482"/>
      <c r="I80" s="482"/>
    </row>
    <row r="81" spans="1:9" ht="24.6">
      <c r="A81" s="482"/>
      <c r="B81" s="482"/>
      <c r="C81" s="482"/>
      <c r="D81" s="483"/>
      <c r="E81" s="483"/>
      <c r="F81" s="483"/>
      <c r="G81" s="482"/>
      <c r="H81" s="482"/>
      <c r="I81" s="482"/>
    </row>
    <row r="82" spans="1:9" ht="24.6">
      <c r="A82" s="482"/>
      <c r="B82" s="482"/>
      <c r="C82" s="482"/>
      <c r="D82" s="483"/>
      <c r="E82" s="483"/>
      <c r="F82" s="483"/>
      <c r="G82" s="482"/>
      <c r="H82" s="482"/>
      <c r="I82" s="482"/>
    </row>
    <row r="83" spans="1:9" ht="24.6">
      <c r="A83" s="482"/>
      <c r="B83" s="482"/>
      <c r="C83" s="482"/>
      <c r="D83" s="483"/>
      <c r="E83" s="483"/>
      <c r="F83" s="483"/>
      <c r="G83" s="482"/>
      <c r="H83" s="482"/>
      <c r="I83" s="482"/>
    </row>
    <row r="84" spans="1:9" ht="24.6">
      <c r="A84" s="482"/>
      <c r="B84" s="482"/>
      <c r="C84" s="482"/>
      <c r="D84" s="483"/>
      <c r="E84" s="483"/>
      <c r="F84" s="483"/>
      <c r="G84" s="482"/>
      <c r="H84" s="482"/>
      <c r="I84" s="482"/>
    </row>
    <row r="85" spans="1:9" ht="24.6">
      <c r="A85" s="482"/>
      <c r="B85" s="482"/>
      <c r="C85" s="482"/>
      <c r="D85" s="483"/>
      <c r="E85" s="483"/>
      <c r="F85" s="483"/>
      <c r="G85" s="482"/>
      <c r="H85" s="482"/>
      <c r="I85" s="482"/>
    </row>
    <row r="86" spans="1:9" ht="24.6">
      <c r="A86" s="482"/>
      <c r="B86" s="482"/>
      <c r="C86" s="482"/>
      <c r="D86" s="483"/>
      <c r="E86" s="483"/>
      <c r="F86" s="483"/>
      <c r="G86" s="482"/>
      <c r="H86" s="482"/>
      <c r="I86" s="482"/>
    </row>
    <row r="87" spans="1:9" ht="24.6">
      <c r="A87" s="482"/>
      <c r="B87" s="482"/>
      <c r="C87" s="482"/>
      <c r="D87" s="483"/>
      <c r="E87" s="483"/>
      <c r="F87" s="483"/>
      <c r="G87" s="482"/>
      <c r="H87" s="482"/>
      <c r="I87" s="482"/>
    </row>
    <row r="88" spans="1:9" ht="24.6">
      <c r="A88" s="482"/>
      <c r="B88" s="482"/>
      <c r="C88" s="482"/>
      <c r="D88" s="483"/>
      <c r="E88" s="483"/>
      <c r="F88" s="483"/>
      <c r="G88" s="482"/>
      <c r="H88" s="482"/>
      <c r="I88" s="482"/>
    </row>
    <row r="89" spans="1:9" ht="24.6">
      <c r="A89" s="482"/>
      <c r="B89" s="482"/>
      <c r="C89" s="482"/>
      <c r="D89" s="483"/>
      <c r="E89" s="483"/>
      <c r="F89" s="483"/>
      <c r="G89" s="482"/>
      <c r="H89" s="482"/>
      <c r="I89" s="482"/>
    </row>
    <row r="90" spans="1:9" ht="24.6">
      <c r="A90" s="482"/>
      <c r="B90" s="482"/>
      <c r="C90" s="482"/>
      <c r="D90" s="483"/>
      <c r="E90" s="483"/>
      <c r="F90" s="483"/>
      <c r="G90" s="482"/>
      <c r="H90" s="482"/>
      <c r="I90" s="482"/>
    </row>
    <row r="91" spans="1:9" ht="24.6">
      <c r="A91" s="482"/>
      <c r="B91" s="482"/>
      <c r="C91" s="482"/>
      <c r="D91" s="483"/>
      <c r="E91" s="483"/>
      <c r="F91" s="483"/>
      <c r="G91" s="482"/>
      <c r="H91" s="482"/>
      <c r="I91" s="482"/>
    </row>
    <row r="92" spans="1:9" ht="24.6">
      <c r="A92" s="482"/>
      <c r="B92" s="482"/>
      <c r="C92" s="482"/>
      <c r="D92" s="483"/>
      <c r="E92" s="483"/>
      <c r="F92" s="483"/>
      <c r="G92" s="482"/>
      <c r="H92" s="482"/>
      <c r="I92" s="482"/>
    </row>
    <row r="93" spans="1:9" ht="24.6">
      <c r="A93" s="482"/>
      <c r="B93" s="482"/>
      <c r="C93" s="482"/>
      <c r="D93" s="483"/>
      <c r="E93" s="483"/>
      <c r="F93" s="483"/>
      <c r="G93" s="482"/>
      <c r="H93" s="482"/>
      <c r="I93" s="482"/>
    </row>
    <row r="94" spans="1:9" ht="24.6">
      <c r="A94" s="482"/>
      <c r="B94" s="482"/>
      <c r="C94" s="482"/>
      <c r="D94" s="483"/>
      <c r="E94" s="483"/>
      <c r="F94" s="483"/>
      <c r="G94" s="482"/>
      <c r="H94" s="482"/>
      <c r="I94" s="482"/>
    </row>
    <row r="95" spans="1:9" ht="24.6">
      <c r="A95" s="482"/>
      <c r="B95" s="482"/>
      <c r="C95" s="482"/>
      <c r="D95" s="483"/>
      <c r="E95" s="483"/>
      <c r="F95" s="483"/>
      <c r="G95" s="482"/>
      <c r="H95" s="482"/>
      <c r="I95" s="482"/>
    </row>
    <row r="96" spans="1:9" ht="24.6">
      <c r="A96" s="482"/>
      <c r="B96" s="482"/>
      <c r="C96" s="482"/>
      <c r="D96" s="483"/>
      <c r="E96" s="483"/>
      <c r="F96" s="483"/>
      <c r="G96" s="482"/>
      <c r="H96" s="482"/>
      <c r="I96" s="482"/>
    </row>
    <row r="97" spans="1:9" ht="24.6">
      <c r="A97" s="482"/>
      <c r="B97" s="482"/>
      <c r="C97" s="482"/>
      <c r="D97" s="483"/>
      <c r="E97" s="483"/>
      <c r="F97" s="483"/>
      <c r="G97" s="482"/>
      <c r="H97" s="482"/>
      <c r="I97" s="482"/>
    </row>
    <row r="98" spans="1:9" ht="24.6">
      <c r="A98" s="482"/>
      <c r="B98" s="482"/>
      <c r="C98" s="482"/>
      <c r="D98" s="483"/>
      <c r="E98" s="483"/>
      <c r="F98" s="483"/>
      <c r="G98" s="482"/>
      <c r="H98" s="482"/>
      <c r="I98" s="482"/>
    </row>
    <row r="99" spans="1:9" ht="24.6">
      <c r="A99" s="482"/>
      <c r="B99" s="482"/>
      <c r="C99" s="482"/>
      <c r="D99" s="483"/>
      <c r="E99" s="483"/>
      <c r="F99" s="483"/>
      <c r="G99" s="482"/>
      <c r="H99" s="482"/>
      <c r="I99" s="482"/>
    </row>
    <row r="100" spans="1:9" ht="24.6">
      <c r="A100" s="482"/>
      <c r="B100" s="482"/>
      <c r="C100" s="482"/>
      <c r="D100" s="483"/>
      <c r="E100" s="483"/>
      <c r="F100" s="483"/>
      <c r="G100" s="482"/>
      <c r="H100" s="482"/>
      <c r="I100" s="482"/>
    </row>
    <row r="101" spans="1:9" ht="24.6">
      <c r="A101" s="482"/>
      <c r="B101" s="482"/>
      <c r="C101" s="482"/>
      <c r="D101" s="483"/>
      <c r="E101" s="483"/>
      <c r="F101" s="483"/>
      <c r="G101" s="482"/>
      <c r="H101" s="482"/>
      <c r="I101" s="482"/>
    </row>
    <row r="102" spans="1:9" ht="24.6">
      <c r="A102" s="482"/>
      <c r="B102" s="482"/>
      <c r="C102" s="482"/>
      <c r="D102" s="483"/>
      <c r="E102" s="483"/>
      <c r="F102" s="483"/>
      <c r="G102" s="482"/>
      <c r="H102" s="482"/>
      <c r="I102" s="482"/>
    </row>
    <row r="103" spans="1:9" ht="24.6">
      <c r="A103" s="482"/>
      <c r="B103" s="482"/>
      <c r="C103" s="482"/>
      <c r="D103" s="483"/>
      <c r="E103" s="483"/>
      <c r="F103" s="483"/>
      <c r="G103" s="482"/>
      <c r="H103" s="482"/>
      <c r="I103" s="482"/>
    </row>
    <row r="104" spans="1:9" ht="24.6">
      <c r="A104" s="482"/>
      <c r="B104" s="482"/>
      <c r="C104" s="482"/>
      <c r="D104" s="483"/>
      <c r="E104" s="483"/>
      <c r="F104" s="483"/>
      <c r="G104" s="482"/>
      <c r="H104" s="482"/>
      <c r="I104" s="482"/>
    </row>
    <row r="105" spans="1:9" ht="24.6">
      <c r="A105" s="482"/>
      <c r="B105" s="482"/>
      <c r="C105" s="482"/>
      <c r="D105" s="483"/>
      <c r="E105" s="483"/>
      <c r="F105" s="483"/>
      <c r="G105" s="482"/>
      <c r="H105" s="482"/>
      <c r="I105" s="482"/>
    </row>
    <row r="106" spans="1:9" ht="24.6">
      <c r="A106" s="482"/>
      <c r="B106" s="482"/>
      <c r="C106" s="482"/>
      <c r="D106" s="483"/>
      <c r="E106" s="483"/>
      <c r="F106" s="483"/>
      <c r="G106" s="482"/>
      <c r="H106" s="482"/>
      <c r="I106" s="482"/>
    </row>
    <row r="107" spans="1:9" ht="24.6">
      <c r="A107" s="482"/>
      <c r="B107" s="482"/>
      <c r="C107" s="482"/>
      <c r="D107" s="483"/>
      <c r="E107" s="483"/>
      <c r="F107" s="483"/>
      <c r="G107" s="482"/>
      <c r="H107" s="482"/>
      <c r="I107" s="482"/>
    </row>
    <row r="108" spans="1:9" ht="24.6">
      <c r="A108" s="482"/>
      <c r="B108" s="482"/>
      <c r="C108" s="482"/>
      <c r="D108" s="483"/>
      <c r="E108" s="483"/>
      <c r="F108" s="483"/>
      <c r="G108" s="482"/>
      <c r="H108" s="482"/>
      <c r="I108" s="482"/>
    </row>
    <row r="109" spans="1:9" ht="24.6">
      <c r="A109" s="482"/>
      <c r="B109" s="482"/>
      <c r="C109" s="482"/>
      <c r="D109" s="483"/>
      <c r="E109" s="483"/>
      <c r="F109" s="483"/>
      <c r="G109" s="482"/>
      <c r="H109" s="482"/>
      <c r="I109" s="482"/>
    </row>
    <row r="110" spans="1:9" ht="24.6">
      <c r="A110" s="482"/>
      <c r="B110" s="482"/>
      <c r="C110" s="482"/>
      <c r="D110" s="483"/>
      <c r="E110" s="483"/>
      <c r="F110" s="483"/>
      <c r="G110" s="482"/>
      <c r="H110" s="482"/>
      <c r="I110" s="482"/>
    </row>
    <row r="111" spans="1:9" ht="24.6">
      <c r="A111" s="482"/>
      <c r="B111" s="482"/>
      <c r="C111" s="482"/>
      <c r="D111" s="483"/>
      <c r="E111" s="483"/>
      <c r="F111" s="483"/>
      <c r="G111" s="482"/>
      <c r="H111" s="482"/>
      <c r="I111" s="482"/>
    </row>
    <row r="112" spans="1:9" ht="24.6">
      <c r="A112" s="482"/>
      <c r="B112" s="482"/>
      <c r="C112" s="482"/>
      <c r="D112" s="483"/>
      <c r="E112" s="483"/>
      <c r="F112" s="483"/>
      <c r="G112" s="482"/>
      <c r="H112" s="482"/>
      <c r="I112" s="482"/>
    </row>
    <row r="113" spans="1:9" ht="24.6">
      <c r="A113" s="482"/>
      <c r="B113" s="482"/>
      <c r="C113" s="482"/>
      <c r="D113" s="483"/>
      <c r="E113" s="483"/>
      <c r="F113" s="483"/>
      <c r="G113" s="482"/>
      <c r="H113" s="482"/>
      <c r="I113" s="482"/>
    </row>
    <row r="114" spans="1:9" ht="24.6">
      <c r="A114" s="482"/>
      <c r="B114" s="482"/>
      <c r="C114" s="482"/>
      <c r="D114" s="483"/>
      <c r="E114" s="483"/>
      <c r="F114" s="483"/>
      <c r="G114" s="482"/>
      <c r="H114" s="482"/>
      <c r="I114" s="482"/>
    </row>
    <row r="115" spans="1:9" ht="24.6">
      <c r="A115" s="482"/>
      <c r="B115" s="482"/>
      <c r="C115" s="482"/>
      <c r="D115" s="483"/>
      <c r="E115" s="483"/>
      <c r="F115" s="483"/>
      <c r="G115" s="482"/>
      <c r="H115" s="482"/>
      <c r="I115" s="482"/>
    </row>
    <row r="116" spans="1:9" ht="24.6">
      <c r="A116" s="482"/>
      <c r="B116" s="482"/>
      <c r="C116" s="482"/>
      <c r="D116" s="483"/>
      <c r="E116" s="483"/>
      <c r="F116" s="483"/>
      <c r="G116" s="482"/>
      <c r="H116" s="482"/>
      <c r="I116" s="482"/>
    </row>
    <row r="117" spans="1:9" ht="24.6">
      <c r="A117" s="482"/>
      <c r="B117" s="482"/>
      <c r="C117" s="482"/>
      <c r="D117" s="483"/>
      <c r="E117" s="483"/>
      <c r="F117" s="483"/>
      <c r="G117" s="482"/>
      <c r="H117" s="482"/>
      <c r="I117" s="482"/>
    </row>
    <row r="118" spans="1:9" ht="24.6">
      <c r="A118" s="482"/>
      <c r="B118" s="482"/>
      <c r="C118" s="482"/>
      <c r="D118" s="483"/>
      <c r="E118" s="483"/>
      <c r="F118" s="483"/>
      <c r="G118" s="482"/>
      <c r="H118" s="482"/>
      <c r="I118" s="482"/>
    </row>
    <row r="119" spans="1:9" ht="24.6">
      <c r="A119" s="482"/>
      <c r="B119" s="482"/>
      <c r="C119" s="482"/>
      <c r="D119" s="483"/>
      <c r="E119" s="483"/>
      <c r="F119" s="483"/>
      <c r="G119" s="482"/>
      <c r="H119" s="482"/>
      <c r="I119" s="482"/>
    </row>
    <row r="120" spans="1:9" ht="24.6">
      <c r="A120" s="482"/>
      <c r="B120" s="482"/>
      <c r="C120" s="482"/>
      <c r="D120" s="483"/>
      <c r="E120" s="483"/>
      <c r="F120" s="483"/>
      <c r="G120" s="482"/>
      <c r="H120" s="482"/>
      <c r="I120" s="482"/>
    </row>
    <row r="121" spans="1:9" ht="24.6">
      <c r="A121" s="482"/>
      <c r="B121" s="482"/>
      <c r="C121" s="482"/>
      <c r="D121" s="483"/>
      <c r="E121" s="483"/>
      <c r="F121" s="483"/>
      <c r="G121" s="482"/>
      <c r="H121" s="482"/>
      <c r="I121" s="482"/>
    </row>
    <row r="122" spans="1:9" ht="24.6">
      <c r="A122" s="482"/>
      <c r="B122" s="482"/>
      <c r="C122" s="482"/>
      <c r="D122" s="483"/>
      <c r="E122" s="483"/>
      <c r="F122" s="483"/>
      <c r="G122" s="482"/>
      <c r="H122" s="482"/>
      <c r="I122" s="482"/>
    </row>
    <row r="123" spans="1:9" ht="24.6">
      <c r="A123" s="482"/>
      <c r="B123" s="482"/>
      <c r="C123" s="482"/>
      <c r="D123" s="483"/>
      <c r="E123" s="483"/>
      <c r="F123" s="483"/>
      <c r="G123" s="482"/>
      <c r="H123" s="482"/>
      <c r="I123" s="482"/>
    </row>
    <row r="124" spans="1:9" ht="24.6">
      <c r="A124" s="482"/>
      <c r="B124" s="482"/>
      <c r="C124" s="482"/>
      <c r="D124" s="483"/>
      <c r="E124" s="483"/>
      <c r="F124" s="483"/>
      <c r="G124" s="482"/>
      <c r="H124" s="482"/>
      <c r="I124" s="482"/>
    </row>
    <row r="125" spans="1:9" ht="24.6">
      <c r="A125" s="482"/>
      <c r="B125" s="482"/>
      <c r="C125" s="482"/>
      <c r="D125" s="483"/>
      <c r="E125" s="483"/>
      <c r="F125" s="483"/>
      <c r="G125" s="482"/>
      <c r="H125" s="482"/>
      <c r="I125" s="482"/>
    </row>
    <row r="126" spans="1:9" ht="24.6">
      <c r="A126" s="482"/>
      <c r="B126" s="482"/>
      <c r="C126" s="482"/>
      <c r="D126" s="483"/>
      <c r="E126" s="483"/>
      <c r="F126" s="483"/>
      <c r="G126" s="482"/>
      <c r="H126" s="482"/>
      <c r="I126" s="482"/>
    </row>
    <row r="127" spans="1:9" ht="24.6">
      <c r="A127" s="482"/>
      <c r="B127" s="482"/>
      <c r="C127" s="482"/>
      <c r="D127" s="483"/>
      <c r="E127" s="483"/>
      <c r="F127" s="483"/>
      <c r="G127" s="482"/>
      <c r="H127" s="482"/>
      <c r="I127" s="482"/>
    </row>
    <row r="128" spans="1:9" ht="24.6">
      <c r="A128" s="482"/>
      <c r="B128" s="482"/>
      <c r="C128" s="482"/>
      <c r="D128" s="483"/>
      <c r="E128" s="483"/>
      <c r="F128" s="483"/>
      <c r="G128" s="482"/>
      <c r="H128" s="482"/>
      <c r="I128" s="482"/>
    </row>
    <row r="129" spans="1:9" ht="24.6">
      <c r="A129" s="482"/>
      <c r="B129" s="482"/>
      <c r="C129" s="482"/>
      <c r="D129" s="483"/>
      <c r="E129" s="483"/>
      <c r="F129" s="483"/>
      <c r="G129" s="482"/>
      <c r="H129" s="482"/>
      <c r="I129" s="482"/>
    </row>
    <row r="130" spans="1:9" ht="24.6">
      <c r="A130" s="482"/>
      <c r="B130" s="482"/>
      <c r="C130" s="482"/>
      <c r="D130" s="483"/>
      <c r="E130" s="483"/>
      <c r="F130" s="483"/>
      <c r="G130" s="482"/>
      <c r="H130" s="482"/>
      <c r="I130" s="482"/>
    </row>
    <row r="131" spans="1:9" ht="24.6">
      <c r="A131" s="482"/>
      <c r="B131" s="482"/>
      <c r="C131" s="482"/>
      <c r="D131" s="483"/>
      <c r="E131" s="483"/>
      <c r="F131" s="483"/>
      <c r="G131" s="482"/>
      <c r="H131" s="482"/>
      <c r="I131" s="482"/>
    </row>
    <row r="132" spans="1:9" ht="24.6">
      <c r="A132" s="482"/>
      <c r="B132" s="482"/>
      <c r="C132" s="482"/>
      <c r="D132" s="483"/>
      <c r="E132" s="483"/>
      <c r="F132" s="483"/>
      <c r="G132" s="482"/>
      <c r="H132" s="482"/>
      <c r="I132" s="482"/>
    </row>
    <row r="133" spans="1:9" ht="24.6">
      <c r="A133" s="482"/>
      <c r="B133" s="482"/>
      <c r="C133" s="482"/>
      <c r="D133" s="483"/>
      <c r="E133" s="483"/>
      <c r="F133" s="483"/>
      <c r="G133" s="482"/>
      <c r="H133" s="482"/>
      <c r="I133" s="482"/>
    </row>
    <row r="134" spans="1:9" ht="24.6">
      <c r="A134" s="482"/>
      <c r="B134" s="482"/>
      <c r="C134" s="482"/>
      <c r="D134" s="483"/>
      <c r="E134" s="483"/>
      <c r="F134" s="483"/>
      <c r="G134" s="482"/>
      <c r="H134" s="482"/>
      <c r="I134" s="482"/>
    </row>
    <row r="135" spans="1:9" ht="24.6">
      <c r="A135" s="482"/>
      <c r="B135" s="482"/>
      <c r="C135" s="482"/>
      <c r="D135" s="483"/>
      <c r="E135" s="483"/>
      <c r="F135" s="483"/>
      <c r="G135" s="482"/>
      <c r="H135" s="482"/>
      <c r="I135" s="482"/>
    </row>
    <row r="136" spans="1:9" ht="24.6">
      <c r="A136" s="482"/>
      <c r="B136" s="482"/>
      <c r="C136" s="482"/>
      <c r="D136" s="483"/>
      <c r="E136" s="483"/>
      <c r="F136" s="483"/>
      <c r="G136" s="482"/>
      <c r="H136" s="482"/>
      <c r="I136" s="482"/>
    </row>
    <row r="137" spans="1:9" ht="24.6">
      <c r="A137" s="482"/>
      <c r="B137" s="482"/>
      <c r="C137" s="482"/>
      <c r="D137" s="483"/>
      <c r="E137" s="483"/>
      <c r="F137" s="483"/>
      <c r="G137" s="482"/>
      <c r="H137" s="482"/>
      <c r="I137" s="482"/>
    </row>
    <row r="138" spans="1:9" ht="24.6">
      <c r="A138" s="482"/>
      <c r="B138" s="482"/>
      <c r="C138" s="482"/>
      <c r="D138" s="483"/>
      <c r="E138" s="483"/>
      <c r="F138" s="483"/>
      <c r="G138" s="482"/>
      <c r="H138" s="482"/>
      <c r="I138" s="482"/>
    </row>
    <row r="139" spans="1:9" ht="24.6">
      <c r="A139" s="482"/>
      <c r="B139" s="482"/>
      <c r="C139" s="482"/>
      <c r="D139" s="483"/>
      <c r="E139" s="483"/>
      <c r="F139" s="483"/>
      <c r="G139" s="482"/>
      <c r="H139" s="482"/>
      <c r="I139" s="482"/>
    </row>
    <row r="140" spans="1:9" ht="24.6">
      <c r="A140" s="482"/>
      <c r="B140" s="482"/>
      <c r="C140" s="482"/>
      <c r="D140" s="483"/>
      <c r="E140" s="483"/>
      <c r="F140" s="483"/>
      <c r="G140" s="482"/>
      <c r="H140" s="482"/>
      <c r="I140" s="482"/>
    </row>
    <row r="141" spans="1:9" ht="24.6">
      <c r="A141" s="482"/>
      <c r="B141" s="482"/>
      <c r="C141" s="482"/>
      <c r="D141" s="483"/>
      <c r="E141" s="483"/>
      <c r="F141" s="483"/>
      <c r="G141" s="482"/>
      <c r="H141" s="482"/>
      <c r="I141" s="482"/>
    </row>
    <row r="142" spans="1:9" ht="24.6">
      <c r="A142" s="482"/>
      <c r="B142" s="482"/>
      <c r="C142" s="482"/>
      <c r="D142" s="483"/>
      <c r="E142" s="483"/>
      <c r="F142" s="483"/>
      <c r="G142" s="482"/>
      <c r="H142" s="482"/>
      <c r="I142" s="482"/>
    </row>
    <row r="143" spans="1:9" ht="24.6">
      <c r="A143" s="482"/>
      <c r="B143" s="482"/>
      <c r="C143" s="482"/>
      <c r="D143" s="483"/>
      <c r="E143" s="483"/>
      <c r="F143" s="483"/>
      <c r="G143" s="482"/>
      <c r="H143" s="482"/>
      <c r="I143" s="482"/>
    </row>
    <row r="144" spans="1:9" ht="24.6">
      <c r="A144" s="482"/>
      <c r="B144" s="482"/>
      <c r="C144" s="482"/>
      <c r="D144" s="483"/>
      <c r="E144" s="483"/>
      <c r="F144" s="483"/>
      <c r="G144" s="482"/>
      <c r="H144" s="482"/>
      <c r="I144" s="482"/>
    </row>
    <row r="145" spans="1:9" ht="24.6">
      <c r="A145" s="482"/>
      <c r="B145" s="482"/>
      <c r="C145" s="482"/>
      <c r="D145" s="483"/>
      <c r="E145" s="483"/>
      <c r="F145" s="483"/>
      <c r="G145" s="482"/>
      <c r="H145" s="482"/>
      <c r="I145" s="482"/>
    </row>
    <row r="146" spans="1:9" ht="24.6">
      <c r="A146" s="482"/>
      <c r="B146" s="482"/>
      <c r="C146" s="482"/>
      <c r="D146" s="483"/>
      <c r="E146" s="483"/>
      <c r="F146" s="483"/>
      <c r="G146" s="482"/>
      <c r="H146" s="482"/>
      <c r="I146" s="482"/>
    </row>
    <row r="147" spans="1:9" ht="24.6">
      <c r="A147" s="482"/>
      <c r="B147" s="482"/>
      <c r="C147" s="482"/>
      <c r="D147" s="483"/>
      <c r="E147" s="483"/>
      <c r="F147" s="483"/>
      <c r="G147" s="482"/>
      <c r="H147" s="482"/>
      <c r="I147" s="482"/>
    </row>
    <row r="148" spans="1:9" ht="24.6">
      <c r="A148" s="482"/>
      <c r="B148" s="482"/>
      <c r="C148" s="482"/>
      <c r="D148" s="483"/>
      <c r="E148" s="483"/>
      <c r="F148" s="483"/>
      <c r="G148" s="482"/>
      <c r="H148" s="482"/>
      <c r="I148" s="482"/>
    </row>
    <row r="149" spans="1:9" ht="24.6">
      <c r="A149" s="482"/>
      <c r="B149" s="482"/>
      <c r="C149" s="482"/>
      <c r="D149" s="483"/>
      <c r="E149" s="483"/>
      <c r="F149" s="483"/>
      <c r="G149" s="482"/>
      <c r="H149" s="482"/>
      <c r="I149" s="482"/>
    </row>
    <row r="150" spans="1:9" ht="24.6">
      <c r="A150" s="482"/>
      <c r="B150" s="482"/>
      <c r="C150" s="482"/>
      <c r="D150" s="483"/>
      <c r="E150" s="483"/>
      <c r="F150" s="483"/>
      <c r="G150" s="482"/>
      <c r="H150" s="482"/>
      <c r="I150" s="482"/>
    </row>
    <row r="151" spans="1:9" ht="24.6">
      <c r="A151" s="482"/>
      <c r="B151" s="482"/>
      <c r="C151" s="482"/>
      <c r="D151" s="483"/>
      <c r="E151" s="483"/>
      <c r="F151" s="483"/>
      <c r="G151" s="482"/>
      <c r="H151" s="482"/>
      <c r="I151" s="482"/>
    </row>
    <row r="152" spans="1:9" ht="24.6">
      <c r="A152" s="482"/>
      <c r="B152" s="482"/>
      <c r="C152" s="482"/>
      <c r="D152" s="483"/>
      <c r="E152" s="483"/>
      <c r="F152" s="483"/>
      <c r="G152" s="482"/>
      <c r="H152" s="482"/>
      <c r="I152" s="482"/>
    </row>
    <row r="153" spans="1:9" ht="24.6">
      <c r="A153" s="482"/>
      <c r="B153" s="482"/>
      <c r="C153" s="482"/>
      <c r="D153" s="483"/>
      <c r="E153" s="483"/>
      <c r="F153" s="483"/>
      <c r="G153" s="482"/>
      <c r="H153" s="482"/>
      <c r="I153" s="482"/>
    </row>
    <row r="154" spans="1:9" ht="24.6">
      <c r="A154" s="482"/>
      <c r="B154" s="482"/>
      <c r="C154" s="482"/>
      <c r="D154" s="483"/>
      <c r="E154" s="483"/>
      <c r="F154" s="483"/>
      <c r="G154" s="482"/>
      <c r="H154" s="482"/>
      <c r="I154" s="482"/>
    </row>
    <row r="155" spans="1:9" ht="24.6">
      <c r="A155" s="482"/>
      <c r="B155" s="482"/>
      <c r="C155" s="482"/>
      <c r="D155" s="483"/>
      <c r="E155" s="483"/>
      <c r="F155" s="483"/>
      <c r="G155" s="482"/>
      <c r="H155" s="482"/>
      <c r="I155" s="482"/>
    </row>
    <row r="156" spans="1:9" ht="24.6">
      <c r="A156" s="482"/>
      <c r="B156" s="482"/>
      <c r="C156" s="482"/>
      <c r="D156" s="483"/>
      <c r="E156" s="483"/>
      <c r="F156" s="483"/>
      <c r="G156" s="482"/>
      <c r="H156" s="482"/>
      <c r="I156" s="482"/>
    </row>
    <row r="157" spans="1:9" ht="24.6">
      <c r="A157" s="482"/>
      <c r="B157" s="482"/>
      <c r="C157" s="482"/>
      <c r="D157" s="483"/>
      <c r="E157" s="483"/>
      <c r="F157" s="483"/>
      <c r="G157" s="482"/>
      <c r="H157" s="482"/>
      <c r="I157" s="482"/>
    </row>
    <row r="158" spans="1:9" ht="24.6">
      <c r="A158" s="482"/>
      <c r="B158" s="482"/>
      <c r="C158" s="482"/>
      <c r="D158" s="483"/>
      <c r="E158" s="483"/>
      <c r="F158" s="483"/>
      <c r="G158" s="482"/>
      <c r="H158" s="482"/>
      <c r="I158" s="482"/>
    </row>
    <row r="159" spans="1:9" ht="24.6">
      <c r="A159" s="482"/>
      <c r="B159" s="482"/>
      <c r="C159" s="482"/>
      <c r="D159" s="483"/>
      <c r="E159" s="483"/>
      <c r="F159" s="483"/>
      <c r="G159" s="482"/>
      <c r="H159" s="482"/>
      <c r="I159" s="482"/>
    </row>
    <row r="160" spans="1:9" ht="24.6">
      <c r="A160" s="482"/>
      <c r="B160" s="482"/>
      <c r="C160" s="482"/>
      <c r="D160" s="483"/>
      <c r="E160" s="483"/>
      <c r="F160" s="483"/>
      <c r="G160" s="482"/>
      <c r="H160" s="482"/>
      <c r="I160" s="482"/>
    </row>
    <row r="161" spans="1:9" ht="24.6">
      <c r="A161" s="482"/>
      <c r="B161" s="482"/>
      <c r="C161" s="482"/>
      <c r="D161" s="483"/>
      <c r="E161" s="483"/>
      <c r="F161" s="483"/>
      <c r="G161" s="482"/>
      <c r="H161" s="482"/>
      <c r="I161" s="482"/>
    </row>
    <row r="162" spans="1:9" ht="24.6">
      <c r="A162" s="482"/>
      <c r="B162" s="482"/>
      <c r="C162" s="482"/>
      <c r="D162" s="483"/>
      <c r="E162" s="483"/>
      <c r="F162" s="483"/>
      <c r="G162" s="482"/>
      <c r="H162" s="482"/>
      <c r="I162" s="482"/>
    </row>
    <row r="163" spans="1:9" ht="24.6">
      <c r="A163" s="482"/>
      <c r="B163" s="482"/>
      <c r="C163" s="482"/>
      <c r="D163" s="483"/>
      <c r="E163" s="483"/>
      <c r="F163" s="483"/>
      <c r="G163" s="482"/>
      <c r="H163" s="482"/>
      <c r="I163" s="482"/>
    </row>
    <row r="164" spans="1:9" ht="24.6">
      <c r="A164" s="482"/>
      <c r="B164" s="482"/>
      <c r="C164" s="482"/>
      <c r="D164" s="483"/>
      <c r="E164" s="483"/>
      <c r="F164" s="483"/>
      <c r="G164" s="482"/>
      <c r="H164" s="482"/>
      <c r="I164" s="482"/>
    </row>
    <row r="165" spans="1:9" ht="24.6">
      <c r="A165" s="482"/>
      <c r="B165" s="482"/>
      <c r="C165" s="482"/>
      <c r="D165" s="483"/>
      <c r="E165" s="483"/>
      <c r="F165" s="483"/>
      <c r="G165" s="482"/>
      <c r="H165" s="482"/>
      <c r="I165" s="482"/>
    </row>
    <row r="166" spans="1:9" ht="24.6">
      <c r="A166" s="482"/>
      <c r="B166" s="482"/>
      <c r="C166" s="482"/>
      <c r="D166" s="483"/>
      <c r="E166" s="483"/>
      <c r="F166" s="483"/>
      <c r="G166" s="482"/>
      <c r="H166" s="482"/>
      <c r="I166" s="482"/>
    </row>
    <row r="167" spans="1:9" ht="24.6">
      <c r="A167" s="482"/>
      <c r="B167" s="482"/>
      <c r="C167" s="482"/>
      <c r="D167" s="483"/>
      <c r="E167" s="483"/>
      <c r="F167" s="483"/>
      <c r="G167" s="482"/>
      <c r="H167" s="482"/>
      <c r="I167" s="482"/>
    </row>
    <row r="168" spans="1:9" ht="24.6">
      <c r="A168" s="482"/>
      <c r="B168" s="482"/>
      <c r="C168" s="482"/>
      <c r="D168" s="483"/>
      <c r="E168" s="483"/>
      <c r="F168" s="483"/>
      <c r="G168" s="482"/>
      <c r="H168" s="482"/>
      <c r="I168" s="482"/>
    </row>
    <row r="169" spans="1:9" ht="24.6">
      <c r="A169" s="482"/>
      <c r="B169" s="482"/>
      <c r="C169" s="482"/>
      <c r="D169" s="483"/>
      <c r="E169" s="483"/>
      <c r="F169" s="483"/>
      <c r="G169" s="482"/>
      <c r="H169" s="482"/>
      <c r="I169" s="482"/>
    </row>
    <row r="170" spans="1:9" ht="24.6">
      <c r="A170" s="482"/>
      <c r="B170" s="482"/>
      <c r="C170" s="482"/>
      <c r="D170" s="483"/>
      <c r="E170" s="483"/>
      <c r="F170" s="483"/>
      <c r="G170" s="482"/>
      <c r="H170" s="482"/>
      <c r="I170" s="482"/>
    </row>
    <row r="171" spans="1:9" ht="24.6">
      <c r="A171" s="482"/>
      <c r="B171" s="482"/>
      <c r="C171" s="482"/>
      <c r="D171" s="483"/>
      <c r="E171" s="483"/>
      <c r="F171" s="483"/>
      <c r="G171" s="482"/>
      <c r="H171" s="482"/>
      <c r="I171" s="482"/>
    </row>
    <row r="172" spans="1:9" ht="24.6">
      <c r="A172" s="482"/>
      <c r="B172" s="482"/>
      <c r="C172" s="482"/>
      <c r="D172" s="483"/>
      <c r="E172" s="483"/>
      <c r="F172" s="483"/>
      <c r="G172" s="482"/>
      <c r="H172" s="482"/>
      <c r="I172" s="482"/>
    </row>
    <row r="173" spans="1:9" ht="24.6">
      <c r="A173" s="482"/>
      <c r="B173" s="482"/>
      <c r="C173" s="482"/>
      <c r="D173" s="483"/>
      <c r="E173" s="483"/>
      <c r="F173" s="483"/>
      <c r="G173" s="482"/>
      <c r="H173" s="482"/>
      <c r="I173" s="482"/>
    </row>
    <row r="174" spans="1:9" ht="24.6">
      <c r="A174" s="482"/>
      <c r="B174" s="482"/>
      <c r="C174" s="482"/>
      <c r="D174" s="483"/>
      <c r="E174" s="483"/>
      <c r="F174" s="483"/>
      <c r="G174" s="482"/>
      <c r="H174" s="482"/>
      <c r="I174" s="482"/>
    </row>
    <row r="175" spans="1:9" ht="24.6">
      <c r="A175" s="482"/>
      <c r="B175" s="482"/>
      <c r="C175" s="482"/>
      <c r="D175" s="483"/>
      <c r="E175" s="483"/>
      <c r="F175" s="483"/>
      <c r="G175" s="482"/>
      <c r="H175" s="482"/>
      <c r="I175" s="482"/>
    </row>
    <row r="176" spans="1:9" ht="24.6">
      <c r="A176" s="482"/>
      <c r="B176" s="482"/>
      <c r="C176" s="482"/>
      <c r="D176" s="483"/>
      <c r="E176" s="483"/>
      <c r="F176" s="483"/>
      <c r="G176" s="482"/>
      <c r="H176" s="482"/>
      <c r="I176" s="482"/>
    </row>
    <row r="177" spans="1:9" ht="24.6">
      <c r="A177" s="482"/>
      <c r="B177" s="482"/>
      <c r="C177" s="482"/>
      <c r="D177" s="483"/>
      <c r="E177" s="483"/>
      <c r="F177" s="483"/>
      <c r="G177" s="482"/>
      <c r="H177" s="482"/>
      <c r="I177" s="482"/>
    </row>
    <row r="178" spans="1:9" ht="24.6">
      <c r="A178" s="482"/>
      <c r="B178" s="482"/>
      <c r="C178" s="482"/>
      <c r="D178" s="483"/>
      <c r="E178" s="483"/>
      <c r="F178" s="483"/>
      <c r="G178" s="482"/>
      <c r="H178" s="482"/>
      <c r="I178" s="482"/>
    </row>
    <row r="179" spans="1:9" ht="24.6">
      <c r="A179" s="482"/>
      <c r="B179" s="482"/>
      <c r="C179" s="482"/>
      <c r="D179" s="483"/>
      <c r="E179" s="483"/>
      <c r="F179" s="483"/>
      <c r="G179" s="482"/>
      <c r="H179" s="482"/>
      <c r="I179" s="482"/>
    </row>
    <row r="180" spans="1:9" ht="24.6">
      <c r="A180" s="482"/>
      <c r="B180" s="482"/>
      <c r="C180" s="482"/>
      <c r="D180" s="483"/>
      <c r="E180" s="483"/>
      <c r="F180" s="483"/>
      <c r="G180" s="482"/>
      <c r="H180" s="482"/>
      <c r="I180" s="482"/>
    </row>
    <row r="181" spans="1:9" ht="24.6">
      <c r="A181" s="482"/>
      <c r="B181" s="482"/>
      <c r="C181" s="482"/>
      <c r="D181" s="483"/>
      <c r="E181" s="483"/>
      <c r="F181" s="483"/>
      <c r="G181" s="482"/>
      <c r="H181" s="482"/>
      <c r="I181" s="482"/>
    </row>
    <row r="182" spans="1:9" ht="24.6">
      <c r="A182" s="482"/>
      <c r="B182" s="482"/>
      <c r="C182" s="482"/>
      <c r="D182" s="483"/>
      <c r="E182" s="483"/>
      <c r="F182" s="483"/>
      <c r="G182" s="482"/>
      <c r="H182" s="482"/>
      <c r="I182" s="482"/>
    </row>
    <row r="183" spans="1:9" ht="24.6">
      <c r="A183" s="482"/>
      <c r="B183" s="482"/>
      <c r="C183" s="482"/>
      <c r="D183" s="483"/>
      <c r="E183" s="483"/>
      <c r="F183" s="483"/>
      <c r="G183" s="482"/>
      <c r="H183" s="482"/>
      <c r="I183" s="482"/>
    </row>
    <row r="184" spans="1:9" ht="24.6">
      <c r="A184" s="482"/>
      <c r="B184" s="482"/>
      <c r="C184" s="482"/>
      <c r="D184" s="483"/>
      <c r="E184" s="483"/>
      <c r="F184" s="483"/>
      <c r="G184" s="482"/>
      <c r="H184" s="482"/>
      <c r="I184" s="482"/>
    </row>
    <row r="185" spans="1:9" ht="24.6">
      <c r="A185" s="482"/>
      <c r="B185" s="482"/>
      <c r="C185" s="482"/>
      <c r="D185" s="483"/>
      <c r="E185" s="483"/>
      <c r="F185" s="483"/>
      <c r="G185" s="482"/>
      <c r="H185" s="482"/>
      <c r="I185" s="482"/>
    </row>
    <row r="186" spans="1:9" ht="24.6">
      <c r="A186" s="482"/>
      <c r="B186" s="482"/>
      <c r="C186" s="482"/>
      <c r="D186" s="483"/>
      <c r="E186" s="483"/>
      <c r="F186" s="483"/>
      <c r="G186" s="482"/>
      <c r="H186" s="482"/>
      <c r="I186" s="482"/>
    </row>
    <row r="187" spans="1:9" ht="24.6">
      <c r="A187" s="482"/>
      <c r="B187" s="482"/>
      <c r="C187" s="482"/>
      <c r="D187" s="483"/>
      <c r="E187" s="483"/>
      <c r="F187" s="483"/>
      <c r="G187" s="482"/>
      <c r="H187" s="482"/>
      <c r="I187" s="482"/>
    </row>
    <row r="188" spans="1:9" ht="24.6">
      <c r="A188" s="482"/>
      <c r="B188" s="482"/>
      <c r="C188" s="482"/>
      <c r="D188" s="483"/>
      <c r="E188" s="483"/>
      <c r="F188" s="483"/>
      <c r="G188" s="482"/>
      <c r="H188" s="482"/>
      <c r="I188" s="482"/>
    </row>
    <row r="189" spans="1:9" ht="24.6">
      <c r="A189" s="482"/>
      <c r="B189" s="482"/>
      <c r="C189" s="482"/>
      <c r="D189" s="483"/>
      <c r="E189" s="483"/>
      <c r="F189" s="483"/>
      <c r="G189" s="482"/>
      <c r="H189" s="482"/>
      <c r="I189" s="482"/>
    </row>
    <row r="190" spans="1:9" ht="24.6">
      <c r="A190" s="482"/>
      <c r="B190" s="482"/>
      <c r="C190" s="482"/>
      <c r="D190" s="483"/>
      <c r="E190" s="483"/>
      <c r="F190" s="483"/>
      <c r="G190" s="482"/>
      <c r="H190" s="482"/>
      <c r="I190" s="482"/>
    </row>
    <row r="191" spans="1:9" ht="24.6">
      <c r="A191" s="482"/>
      <c r="B191" s="482"/>
      <c r="C191" s="482"/>
      <c r="D191" s="483"/>
      <c r="E191" s="483"/>
      <c r="F191" s="483"/>
      <c r="G191" s="482"/>
      <c r="H191" s="482"/>
      <c r="I191" s="482"/>
    </row>
    <row r="192" spans="1:9" ht="24.6">
      <c r="A192" s="482"/>
      <c r="B192" s="482"/>
      <c r="C192" s="482"/>
      <c r="D192" s="483"/>
      <c r="E192" s="483"/>
      <c r="F192" s="483"/>
      <c r="G192" s="482"/>
      <c r="H192" s="482"/>
      <c r="I192" s="482"/>
    </row>
    <row r="193" spans="1:9" ht="24.6">
      <c r="A193" s="482"/>
      <c r="B193" s="482"/>
      <c r="C193" s="482"/>
      <c r="D193" s="483"/>
      <c r="E193" s="483"/>
      <c r="F193" s="483"/>
      <c r="G193" s="482"/>
      <c r="H193" s="482"/>
      <c r="I193" s="482"/>
    </row>
    <row r="194" spans="1:9" ht="24.6">
      <c r="A194" s="482"/>
      <c r="B194" s="482"/>
      <c r="C194" s="482"/>
      <c r="D194" s="483"/>
      <c r="E194" s="483"/>
      <c r="F194" s="483"/>
      <c r="G194" s="482"/>
      <c r="H194" s="482"/>
      <c r="I194" s="482"/>
    </row>
    <row r="195" spans="1:9" ht="24.6">
      <c r="A195" s="482"/>
      <c r="B195" s="482"/>
      <c r="C195" s="482"/>
      <c r="D195" s="483"/>
      <c r="E195" s="483"/>
      <c r="F195" s="483"/>
      <c r="G195" s="482"/>
      <c r="H195" s="482"/>
      <c r="I195" s="482"/>
    </row>
    <row r="196" spans="1:9" ht="24.6">
      <c r="A196" s="482"/>
      <c r="B196" s="482"/>
      <c r="C196" s="482"/>
      <c r="D196" s="483"/>
      <c r="E196" s="483"/>
      <c r="F196" s="483"/>
      <c r="G196" s="482"/>
      <c r="H196" s="482"/>
      <c r="I196" s="482"/>
    </row>
    <row r="197" spans="1:9" ht="24.6">
      <c r="A197" s="482"/>
      <c r="B197" s="482"/>
      <c r="C197" s="482"/>
      <c r="D197" s="483"/>
      <c r="E197" s="483"/>
      <c r="F197" s="483"/>
      <c r="G197" s="482"/>
      <c r="H197" s="482"/>
      <c r="I197" s="482"/>
    </row>
    <row r="198" spans="1:9" ht="24.6">
      <c r="A198" s="482"/>
      <c r="B198" s="482"/>
      <c r="C198" s="482"/>
      <c r="D198" s="483"/>
      <c r="E198" s="483"/>
      <c r="F198" s="483"/>
      <c r="G198" s="482"/>
      <c r="H198" s="482"/>
      <c r="I198" s="482"/>
    </row>
    <row r="199" spans="1:9" ht="24.6">
      <c r="A199" s="482"/>
      <c r="B199" s="482"/>
      <c r="C199" s="482"/>
      <c r="D199" s="483"/>
      <c r="E199" s="483"/>
      <c r="F199" s="483"/>
      <c r="G199" s="482"/>
      <c r="H199" s="482"/>
      <c r="I199" s="482"/>
    </row>
    <row r="200" spans="1:9" ht="24.6">
      <c r="A200" s="482"/>
      <c r="B200" s="482"/>
      <c r="C200" s="482"/>
      <c r="D200" s="483"/>
      <c r="E200" s="483"/>
      <c r="F200" s="483"/>
      <c r="G200" s="482"/>
      <c r="H200" s="482"/>
      <c r="I200" s="482"/>
    </row>
    <row r="201" spans="1:9" ht="24.6">
      <c r="A201" s="482"/>
      <c r="B201" s="482"/>
      <c r="C201" s="482"/>
      <c r="D201" s="483"/>
      <c r="E201" s="483"/>
      <c r="F201" s="483"/>
      <c r="G201" s="482"/>
      <c r="H201" s="482"/>
      <c r="I201" s="482"/>
    </row>
    <row r="202" spans="1:9" ht="24.6">
      <c r="A202" s="482"/>
      <c r="B202" s="482"/>
      <c r="C202" s="482"/>
      <c r="D202" s="483"/>
      <c r="E202" s="483"/>
      <c r="F202" s="483"/>
      <c r="G202" s="482"/>
      <c r="H202" s="482"/>
      <c r="I202" s="482"/>
    </row>
    <row r="203" spans="1:9" ht="24.6">
      <c r="A203" s="482"/>
      <c r="B203" s="482"/>
      <c r="C203" s="482"/>
      <c r="D203" s="483"/>
      <c r="E203" s="483"/>
      <c r="F203" s="483"/>
      <c r="G203" s="482"/>
      <c r="H203" s="482"/>
      <c r="I203" s="482"/>
    </row>
    <row r="204" spans="1:9" ht="24.6">
      <c r="A204" s="482"/>
      <c r="B204" s="482"/>
      <c r="C204" s="482"/>
      <c r="D204" s="483"/>
      <c r="E204" s="483"/>
      <c r="F204" s="483"/>
      <c r="G204" s="482"/>
      <c r="H204" s="482"/>
      <c r="I204" s="482"/>
    </row>
    <row r="205" spans="1:9" ht="24.6">
      <c r="A205" s="482"/>
      <c r="B205" s="482"/>
      <c r="C205" s="482"/>
      <c r="D205" s="483"/>
      <c r="E205" s="483"/>
      <c r="F205" s="483"/>
      <c r="G205" s="482"/>
      <c r="H205" s="482"/>
      <c r="I205" s="482"/>
    </row>
    <row r="206" spans="1:9" ht="24.6">
      <c r="A206" s="482"/>
      <c r="B206" s="482"/>
      <c r="C206" s="482"/>
      <c r="D206" s="483"/>
      <c r="E206" s="483"/>
      <c r="F206" s="483"/>
      <c r="G206" s="482"/>
      <c r="H206" s="482"/>
      <c r="I206" s="482"/>
    </row>
    <row r="207" spans="1:9" ht="24.6">
      <c r="A207" s="482"/>
      <c r="B207" s="482"/>
      <c r="C207" s="482"/>
      <c r="D207" s="483"/>
      <c r="E207" s="483"/>
      <c r="F207" s="483"/>
      <c r="G207" s="482"/>
      <c r="H207" s="482"/>
      <c r="I207" s="482"/>
    </row>
    <row r="208" spans="1:9" ht="24.6">
      <c r="A208" s="482"/>
      <c r="B208" s="482"/>
      <c r="C208" s="482"/>
      <c r="D208" s="483"/>
      <c r="E208" s="483"/>
      <c r="F208" s="483"/>
      <c r="G208" s="482"/>
      <c r="H208" s="482"/>
      <c r="I208" s="482"/>
    </row>
    <row r="209" spans="1:9" ht="24.6">
      <c r="A209" s="482"/>
      <c r="B209" s="482"/>
      <c r="C209" s="482"/>
      <c r="D209" s="483"/>
      <c r="E209" s="483"/>
      <c r="F209" s="483"/>
      <c r="G209" s="482"/>
      <c r="H209" s="482"/>
      <c r="I209" s="482"/>
    </row>
    <row r="210" spans="1:9" ht="24.6">
      <c r="A210" s="482"/>
      <c r="B210" s="482"/>
      <c r="C210" s="482"/>
      <c r="D210" s="483"/>
      <c r="E210" s="483"/>
      <c r="F210" s="483"/>
      <c r="G210" s="482"/>
      <c r="H210" s="482"/>
      <c r="I210" s="482"/>
    </row>
    <row r="211" spans="1:9" ht="24.6">
      <c r="A211" s="482"/>
      <c r="B211" s="482"/>
      <c r="C211" s="482"/>
      <c r="D211" s="483"/>
      <c r="E211" s="483"/>
      <c r="F211" s="483"/>
      <c r="G211" s="482"/>
      <c r="H211" s="482"/>
      <c r="I211" s="482"/>
    </row>
    <row r="212" spans="1:9" ht="24.6">
      <c r="A212" s="482"/>
      <c r="B212" s="482"/>
      <c r="C212" s="482"/>
      <c r="D212" s="483"/>
      <c r="E212" s="483"/>
      <c r="F212" s="483"/>
      <c r="G212" s="482"/>
      <c r="H212" s="482"/>
      <c r="I212" s="482"/>
    </row>
    <row r="213" spans="1:9" ht="24.6">
      <c r="A213" s="482"/>
      <c r="B213" s="482"/>
      <c r="C213" s="482"/>
      <c r="D213" s="483"/>
      <c r="E213" s="483"/>
      <c r="F213" s="483"/>
      <c r="G213" s="482"/>
      <c r="H213" s="482"/>
      <c r="I213" s="482"/>
    </row>
    <row r="214" spans="1:9" ht="24.6">
      <c r="A214" s="482"/>
      <c r="B214" s="482"/>
      <c r="C214" s="482"/>
      <c r="D214" s="483"/>
      <c r="E214" s="483"/>
      <c r="F214" s="483"/>
      <c r="G214" s="482"/>
      <c r="H214" s="482"/>
      <c r="I214" s="482"/>
    </row>
    <row r="215" spans="1:9" ht="24.6">
      <c r="A215" s="482"/>
      <c r="B215" s="482"/>
      <c r="C215" s="482"/>
      <c r="D215" s="483"/>
      <c r="E215" s="483"/>
      <c r="F215" s="483"/>
      <c r="G215" s="482"/>
      <c r="H215" s="482"/>
      <c r="I215" s="482"/>
    </row>
    <row r="216" spans="1:9" ht="24.6">
      <c r="A216" s="482"/>
      <c r="B216" s="482"/>
      <c r="C216" s="482"/>
      <c r="D216" s="483"/>
      <c r="E216" s="483"/>
      <c r="F216" s="483"/>
      <c r="G216" s="482"/>
      <c r="H216" s="482"/>
      <c r="I216" s="482"/>
    </row>
    <row r="217" spans="1:9" ht="24.6">
      <c r="A217" s="482"/>
      <c r="B217" s="482"/>
      <c r="C217" s="482"/>
      <c r="D217" s="483"/>
      <c r="E217" s="483"/>
      <c r="F217" s="483"/>
      <c r="G217" s="482"/>
      <c r="H217" s="482"/>
      <c r="I217" s="482"/>
    </row>
    <row r="218" spans="1:9" ht="24.6">
      <c r="A218" s="482"/>
      <c r="B218" s="482"/>
      <c r="C218" s="482"/>
      <c r="D218" s="483"/>
      <c r="E218" s="483"/>
      <c r="F218" s="483"/>
      <c r="G218" s="482"/>
      <c r="H218" s="482"/>
      <c r="I218" s="482"/>
    </row>
    <row r="219" spans="1:9" ht="24.6">
      <c r="A219" s="482"/>
      <c r="B219" s="482"/>
      <c r="C219" s="482"/>
      <c r="D219" s="483"/>
      <c r="E219" s="483"/>
      <c r="F219" s="483"/>
      <c r="G219" s="482"/>
      <c r="H219" s="482"/>
      <c r="I219" s="482"/>
    </row>
    <row r="220" spans="1:9" ht="24.6">
      <c r="A220" s="482"/>
      <c r="B220" s="482"/>
      <c r="C220" s="482"/>
      <c r="D220" s="483"/>
      <c r="E220" s="483"/>
      <c r="F220" s="483"/>
      <c r="G220" s="482"/>
      <c r="H220" s="482"/>
      <c r="I220" s="482"/>
    </row>
    <row r="221" spans="1:9" ht="24.6">
      <c r="A221" s="482"/>
      <c r="B221" s="482"/>
      <c r="C221" s="482"/>
      <c r="D221" s="483"/>
      <c r="E221" s="483"/>
      <c r="F221" s="483"/>
      <c r="G221" s="482"/>
      <c r="H221" s="482"/>
      <c r="I221" s="482"/>
    </row>
    <row r="222" spans="1:9" ht="24.6">
      <c r="A222" s="482"/>
      <c r="B222" s="482"/>
      <c r="C222" s="482"/>
      <c r="D222" s="483"/>
      <c r="E222" s="483"/>
      <c r="F222" s="483"/>
      <c r="G222" s="482"/>
      <c r="H222" s="482"/>
      <c r="I222" s="482"/>
    </row>
    <row r="223" spans="1:9" ht="24.6">
      <c r="A223" s="482"/>
      <c r="B223" s="482"/>
      <c r="C223" s="482"/>
      <c r="D223" s="483"/>
      <c r="E223" s="483"/>
      <c r="F223" s="483"/>
      <c r="G223" s="482"/>
      <c r="H223" s="482"/>
      <c r="I223" s="482"/>
    </row>
    <row r="224" spans="1:9" ht="24.6">
      <c r="A224" s="482"/>
      <c r="B224" s="482"/>
      <c r="C224" s="482"/>
      <c r="D224" s="483"/>
      <c r="E224" s="483"/>
      <c r="F224" s="483"/>
      <c r="G224" s="482"/>
      <c r="H224" s="482"/>
      <c r="I224" s="482"/>
    </row>
    <row r="225" spans="1:9" ht="24.6">
      <c r="A225" s="482"/>
      <c r="B225" s="482"/>
      <c r="C225" s="482"/>
      <c r="D225" s="483"/>
      <c r="E225" s="483"/>
      <c r="F225" s="483"/>
      <c r="G225" s="482"/>
      <c r="H225" s="482"/>
      <c r="I225" s="48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57"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8D9-E278-43F0-86AE-6BD1E354E2E9}">
  <dimension ref="A1:L224"/>
  <sheetViews>
    <sheetView workbookViewId="0">
      <selection activeCell="I10" sqref="I10"/>
    </sheetView>
  </sheetViews>
  <sheetFormatPr defaultColWidth="9" defaultRowHeight="15.6"/>
  <cols>
    <col min="1" max="1" width="12.21875" style="456" customWidth="1"/>
    <col min="2" max="3" width="11" style="456" customWidth="1"/>
    <col min="4" max="6" width="11" style="498" customWidth="1"/>
    <col min="7" max="10" width="11" style="456" customWidth="1"/>
    <col min="11" max="11" width="11.44140625" style="456" customWidth="1"/>
    <col min="12" max="12" width="15.21875" style="456" customWidth="1"/>
    <col min="13" max="256" width="9" style="456"/>
    <col min="257" max="257" width="12.21875" style="456" customWidth="1"/>
    <col min="258" max="266" width="11" style="456" customWidth="1"/>
    <col min="267" max="267" width="11.44140625" style="456" customWidth="1"/>
    <col min="268" max="268" width="15.21875" style="456" customWidth="1"/>
    <col min="269" max="512" width="9" style="456"/>
    <col min="513" max="513" width="12.21875" style="456" customWidth="1"/>
    <col min="514" max="522" width="11" style="456" customWidth="1"/>
    <col min="523" max="523" width="11.44140625" style="456" customWidth="1"/>
    <col min="524" max="524" width="15.21875" style="456" customWidth="1"/>
    <col min="525" max="768" width="9" style="456"/>
    <col min="769" max="769" width="12.21875" style="456" customWidth="1"/>
    <col min="770" max="778" width="11" style="456" customWidth="1"/>
    <col min="779" max="779" width="11.44140625" style="456" customWidth="1"/>
    <col min="780" max="780" width="15.21875" style="456" customWidth="1"/>
    <col min="781" max="1024" width="9" style="456"/>
    <col min="1025" max="1025" width="12.21875" style="456" customWidth="1"/>
    <col min="1026" max="1034" width="11" style="456" customWidth="1"/>
    <col min="1035" max="1035" width="11.44140625" style="456" customWidth="1"/>
    <col min="1036" max="1036" width="15.21875" style="456" customWidth="1"/>
    <col min="1037" max="1280" width="9" style="456"/>
    <col min="1281" max="1281" width="12.21875" style="456" customWidth="1"/>
    <col min="1282" max="1290" width="11" style="456" customWidth="1"/>
    <col min="1291" max="1291" width="11.44140625" style="456" customWidth="1"/>
    <col min="1292" max="1292" width="15.21875" style="456" customWidth="1"/>
    <col min="1293" max="1536" width="9" style="456"/>
    <col min="1537" max="1537" width="12.21875" style="456" customWidth="1"/>
    <col min="1538" max="1546" width="11" style="456" customWidth="1"/>
    <col min="1547" max="1547" width="11.44140625" style="456" customWidth="1"/>
    <col min="1548" max="1548" width="15.21875" style="456" customWidth="1"/>
    <col min="1549" max="1792" width="9" style="456"/>
    <col min="1793" max="1793" width="12.21875" style="456" customWidth="1"/>
    <col min="1794" max="1802" width="11" style="456" customWidth="1"/>
    <col min="1803" max="1803" width="11.44140625" style="456" customWidth="1"/>
    <col min="1804" max="1804" width="15.21875" style="456" customWidth="1"/>
    <col min="1805" max="2048" width="9" style="456"/>
    <col min="2049" max="2049" width="12.21875" style="456" customWidth="1"/>
    <col min="2050" max="2058" width="11" style="456" customWidth="1"/>
    <col min="2059" max="2059" width="11.44140625" style="456" customWidth="1"/>
    <col min="2060" max="2060" width="15.21875" style="456" customWidth="1"/>
    <col min="2061" max="2304" width="9" style="456"/>
    <col min="2305" max="2305" width="12.21875" style="456" customWidth="1"/>
    <col min="2306" max="2314" width="11" style="456" customWidth="1"/>
    <col min="2315" max="2315" width="11.44140625" style="456" customWidth="1"/>
    <col min="2316" max="2316" width="15.21875" style="456" customWidth="1"/>
    <col min="2317" max="2560" width="9" style="456"/>
    <col min="2561" max="2561" width="12.21875" style="456" customWidth="1"/>
    <col min="2562" max="2570" width="11" style="456" customWidth="1"/>
    <col min="2571" max="2571" width="11.44140625" style="456" customWidth="1"/>
    <col min="2572" max="2572" width="15.21875" style="456" customWidth="1"/>
    <col min="2573" max="2816" width="9" style="456"/>
    <col min="2817" max="2817" width="12.21875" style="456" customWidth="1"/>
    <col min="2818" max="2826" width="11" style="456" customWidth="1"/>
    <col min="2827" max="2827" width="11.44140625" style="456" customWidth="1"/>
    <col min="2828" max="2828" width="15.21875" style="456" customWidth="1"/>
    <col min="2829" max="3072" width="9" style="456"/>
    <col min="3073" max="3073" width="12.21875" style="456" customWidth="1"/>
    <col min="3074" max="3082" width="11" style="456" customWidth="1"/>
    <col min="3083" max="3083" width="11.44140625" style="456" customWidth="1"/>
    <col min="3084" max="3084" width="15.21875" style="456" customWidth="1"/>
    <col min="3085" max="3328" width="9" style="456"/>
    <col min="3329" max="3329" width="12.21875" style="456" customWidth="1"/>
    <col min="3330" max="3338" width="11" style="456" customWidth="1"/>
    <col min="3339" max="3339" width="11.44140625" style="456" customWidth="1"/>
    <col min="3340" max="3340" width="15.21875" style="456" customWidth="1"/>
    <col min="3341" max="3584" width="9" style="456"/>
    <col min="3585" max="3585" width="12.21875" style="456" customWidth="1"/>
    <col min="3586" max="3594" width="11" style="456" customWidth="1"/>
    <col min="3595" max="3595" width="11.44140625" style="456" customWidth="1"/>
    <col min="3596" max="3596" width="15.21875" style="456" customWidth="1"/>
    <col min="3597" max="3840" width="9" style="456"/>
    <col min="3841" max="3841" width="12.21875" style="456" customWidth="1"/>
    <col min="3842" max="3850" width="11" style="456" customWidth="1"/>
    <col min="3851" max="3851" width="11.44140625" style="456" customWidth="1"/>
    <col min="3852" max="3852" width="15.21875" style="456" customWidth="1"/>
    <col min="3853" max="4096" width="9" style="456"/>
    <col min="4097" max="4097" width="12.21875" style="456" customWidth="1"/>
    <col min="4098" max="4106" width="11" style="456" customWidth="1"/>
    <col min="4107" max="4107" width="11.44140625" style="456" customWidth="1"/>
    <col min="4108" max="4108" width="15.21875" style="456" customWidth="1"/>
    <col min="4109" max="4352" width="9" style="456"/>
    <col min="4353" max="4353" width="12.21875" style="456" customWidth="1"/>
    <col min="4354" max="4362" width="11" style="456" customWidth="1"/>
    <col min="4363" max="4363" width="11.44140625" style="456" customWidth="1"/>
    <col min="4364" max="4364" width="15.21875" style="456" customWidth="1"/>
    <col min="4365" max="4608" width="9" style="456"/>
    <col min="4609" max="4609" width="12.21875" style="456" customWidth="1"/>
    <col min="4610" max="4618" width="11" style="456" customWidth="1"/>
    <col min="4619" max="4619" width="11.44140625" style="456" customWidth="1"/>
    <col min="4620" max="4620" width="15.21875" style="456" customWidth="1"/>
    <col min="4621" max="4864" width="9" style="456"/>
    <col min="4865" max="4865" width="12.21875" style="456" customWidth="1"/>
    <col min="4866" max="4874" width="11" style="456" customWidth="1"/>
    <col min="4875" max="4875" width="11.44140625" style="456" customWidth="1"/>
    <col min="4876" max="4876" width="15.21875" style="456" customWidth="1"/>
    <col min="4877" max="5120" width="9" style="456"/>
    <col min="5121" max="5121" width="12.21875" style="456" customWidth="1"/>
    <col min="5122" max="5130" width="11" style="456" customWidth="1"/>
    <col min="5131" max="5131" width="11.44140625" style="456" customWidth="1"/>
    <col min="5132" max="5132" width="15.21875" style="456" customWidth="1"/>
    <col min="5133" max="5376" width="9" style="456"/>
    <col min="5377" max="5377" width="12.21875" style="456" customWidth="1"/>
    <col min="5378" max="5386" width="11" style="456" customWidth="1"/>
    <col min="5387" max="5387" width="11.44140625" style="456" customWidth="1"/>
    <col min="5388" max="5388" width="15.21875" style="456" customWidth="1"/>
    <col min="5389" max="5632" width="9" style="456"/>
    <col min="5633" max="5633" width="12.21875" style="456" customWidth="1"/>
    <col min="5634" max="5642" width="11" style="456" customWidth="1"/>
    <col min="5643" max="5643" width="11.44140625" style="456" customWidth="1"/>
    <col min="5644" max="5644" width="15.21875" style="456" customWidth="1"/>
    <col min="5645" max="5888" width="9" style="456"/>
    <col min="5889" max="5889" width="12.21875" style="456" customWidth="1"/>
    <col min="5890" max="5898" width="11" style="456" customWidth="1"/>
    <col min="5899" max="5899" width="11.44140625" style="456" customWidth="1"/>
    <col min="5900" max="5900" width="15.21875" style="456" customWidth="1"/>
    <col min="5901" max="6144" width="9" style="456"/>
    <col min="6145" max="6145" width="12.21875" style="456" customWidth="1"/>
    <col min="6146" max="6154" width="11" style="456" customWidth="1"/>
    <col min="6155" max="6155" width="11.44140625" style="456" customWidth="1"/>
    <col min="6156" max="6156" width="15.21875" style="456" customWidth="1"/>
    <col min="6157" max="6400" width="9" style="456"/>
    <col min="6401" max="6401" width="12.21875" style="456" customWidth="1"/>
    <col min="6402" max="6410" width="11" style="456" customWidth="1"/>
    <col min="6411" max="6411" width="11.44140625" style="456" customWidth="1"/>
    <col min="6412" max="6412" width="15.21875" style="456" customWidth="1"/>
    <col min="6413" max="6656" width="9" style="456"/>
    <col min="6657" max="6657" width="12.21875" style="456" customWidth="1"/>
    <col min="6658" max="6666" width="11" style="456" customWidth="1"/>
    <col min="6667" max="6667" width="11.44140625" style="456" customWidth="1"/>
    <col min="6668" max="6668" width="15.21875" style="456" customWidth="1"/>
    <col min="6669" max="6912" width="9" style="456"/>
    <col min="6913" max="6913" width="12.21875" style="456" customWidth="1"/>
    <col min="6914" max="6922" width="11" style="456" customWidth="1"/>
    <col min="6923" max="6923" width="11.44140625" style="456" customWidth="1"/>
    <col min="6924" max="6924" width="15.21875" style="456" customWidth="1"/>
    <col min="6925" max="7168" width="9" style="456"/>
    <col min="7169" max="7169" width="12.21875" style="456" customWidth="1"/>
    <col min="7170" max="7178" width="11" style="456" customWidth="1"/>
    <col min="7179" max="7179" width="11.44140625" style="456" customWidth="1"/>
    <col min="7180" max="7180" width="15.21875" style="456" customWidth="1"/>
    <col min="7181" max="7424" width="9" style="456"/>
    <col min="7425" max="7425" width="12.21875" style="456" customWidth="1"/>
    <col min="7426" max="7434" width="11" style="456" customWidth="1"/>
    <col min="7435" max="7435" width="11.44140625" style="456" customWidth="1"/>
    <col min="7436" max="7436" width="15.21875" style="456" customWidth="1"/>
    <col min="7437" max="7680" width="9" style="456"/>
    <col min="7681" max="7681" width="12.21875" style="456" customWidth="1"/>
    <col min="7682" max="7690" width="11" style="456" customWidth="1"/>
    <col min="7691" max="7691" width="11.44140625" style="456" customWidth="1"/>
    <col min="7692" max="7692" width="15.21875" style="456" customWidth="1"/>
    <col min="7693" max="7936" width="9" style="456"/>
    <col min="7937" max="7937" width="12.21875" style="456" customWidth="1"/>
    <col min="7938" max="7946" width="11" style="456" customWidth="1"/>
    <col min="7947" max="7947" width="11.44140625" style="456" customWidth="1"/>
    <col min="7948" max="7948" width="15.21875" style="456" customWidth="1"/>
    <col min="7949" max="8192" width="9" style="456"/>
    <col min="8193" max="8193" width="12.21875" style="456" customWidth="1"/>
    <col min="8194" max="8202" width="11" style="456" customWidth="1"/>
    <col min="8203" max="8203" width="11.44140625" style="456" customWidth="1"/>
    <col min="8204" max="8204" width="15.21875" style="456" customWidth="1"/>
    <col min="8205" max="8448" width="9" style="456"/>
    <col min="8449" max="8449" width="12.21875" style="456" customWidth="1"/>
    <col min="8450" max="8458" width="11" style="456" customWidth="1"/>
    <col min="8459" max="8459" width="11.44140625" style="456" customWidth="1"/>
    <col min="8460" max="8460" width="15.21875" style="456" customWidth="1"/>
    <col min="8461" max="8704" width="9" style="456"/>
    <col min="8705" max="8705" width="12.21875" style="456" customWidth="1"/>
    <col min="8706" max="8714" width="11" style="456" customWidth="1"/>
    <col min="8715" max="8715" width="11.44140625" style="456" customWidth="1"/>
    <col min="8716" max="8716" width="15.21875" style="456" customWidth="1"/>
    <col min="8717" max="8960" width="9" style="456"/>
    <col min="8961" max="8961" width="12.21875" style="456" customWidth="1"/>
    <col min="8962" max="8970" width="11" style="456" customWidth="1"/>
    <col min="8971" max="8971" width="11.44140625" style="456" customWidth="1"/>
    <col min="8972" max="8972" width="15.21875" style="456" customWidth="1"/>
    <col min="8973" max="9216" width="9" style="456"/>
    <col min="9217" max="9217" width="12.21875" style="456" customWidth="1"/>
    <col min="9218" max="9226" width="11" style="456" customWidth="1"/>
    <col min="9227" max="9227" width="11.44140625" style="456" customWidth="1"/>
    <col min="9228" max="9228" width="15.21875" style="456" customWidth="1"/>
    <col min="9229" max="9472" width="9" style="456"/>
    <col min="9473" max="9473" width="12.21875" style="456" customWidth="1"/>
    <col min="9474" max="9482" width="11" style="456" customWidth="1"/>
    <col min="9483" max="9483" width="11.44140625" style="456" customWidth="1"/>
    <col min="9484" max="9484" width="15.21875" style="456" customWidth="1"/>
    <col min="9485" max="9728" width="9" style="456"/>
    <col min="9729" max="9729" width="12.21875" style="456" customWidth="1"/>
    <col min="9730" max="9738" width="11" style="456" customWidth="1"/>
    <col min="9739" max="9739" width="11.44140625" style="456" customWidth="1"/>
    <col min="9740" max="9740" width="15.21875" style="456" customWidth="1"/>
    <col min="9741" max="9984" width="9" style="456"/>
    <col min="9985" max="9985" width="12.21875" style="456" customWidth="1"/>
    <col min="9986" max="9994" width="11" style="456" customWidth="1"/>
    <col min="9995" max="9995" width="11.44140625" style="456" customWidth="1"/>
    <col min="9996" max="9996" width="15.21875" style="456" customWidth="1"/>
    <col min="9997" max="10240" width="9" style="456"/>
    <col min="10241" max="10241" width="12.21875" style="456" customWidth="1"/>
    <col min="10242" max="10250" width="11" style="456" customWidth="1"/>
    <col min="10251" max="10251" width="11.44140625" style="456" customWidth="1"/>
    <col min="10252" max="10252" width="15.21875" style="456" customWidth="1"/>
    <col min="10253" max="10496" width="9" style="456"/>
    <col min="10497" max="10497" width="12.21875" style="456" customWidth="1"/>
    <col min="10498" max="10506" width="11" style="456" customWidth="1"/>
    <col min="10507" max="10507" width="11.44140625" style="456" customWidth="1"/>
    <col min="10508" max="10508" width="15.21875" style="456" customWidth="1"/>
    <col min="10509" max="10752" width="9" style="456"/>
    <col min="10753" max="10753" width="12.21875" style="456" customWidth="1"/>
    <col min="10754" max="10762" width="11" style="456" customWidth="1"/>
    <col min="10763" max="10763" width="11.44140625" style="456" customWidth="1"/>
    <col min="10764" max="10764" width="15.21875" style="456" customWidth="1"/>
    <col min="10765" max="11008" width="9" style="456"/>
    <col min="11009" max="11009" width="12.21875" style="456" customWidth="1"/>
    <col min="11010" max="11018" width="11" style="456" customWidth="1"/>
    <col min="11019" max="11019" width="11.44140625" style="456" customWidth="1"/>
    <col min="11020" max="11020" width="15.21875" style="456" customWidth="1"/>
    <col min="11021" max="11264" width="9" style="456"/>
    <col min="11265" max="11265" width="12.21875" style="456" customWidth="1"/>
    <col min="11266" max="11274" width="11" style="456" customWidth="1"/>
    <col min="11275" max="11275" width="11.44140625" style="456" customWidth="1"/>
    <col min="11276" max="11276" width="15.21875" style="456" customWidth="1"/>
    <col min="11277" max="11520" width="9" style="456"/>
    <col min="11521" max="11521" width="12.21875" style="456" customWidth="1"/>
    <col min="11522" max="11530" width="11" style="456" customWidth="1"/>
    <col min="11531" max="11531" width="11.44140625" style="456" customWidth="1"/>
    <col min="11532" max="11532" width="15.21875" style="456" customWidth="1"/>
    <col min="11533" max="11776" width="9" style="456"/>
    <col min="11777" max="11777" width="12.21875" style="456" customWidth="1"/>
    <col min="11778" max="11786" width="11" style="456" customWidth="1"/>
    <col min="11787" max="11787" width="11.44140625" style="456" customWidth="1"/>
    <col min="11788" max="11788" width="15.21875" style="456" customWidth="1"/>
    <col min="11789" max="12032" width="9" style="456"/>
    <col min="12033" max="12033" width="12.21875" style="456" customWidth="1"/>
    <col min="12034" max="12042" width="11" style="456" customWidth="1"/>
    <col min="12043" max="12043" width="11.44140625" style="456" customWidth="1"/>
    <col min="12044" max="12044" width="15.21875" style="456" customWidth="1"/>
    <col min="12045" max="12288" width="9" style="456"/>
    <col min="12289" max="12289" width="12.21875" style="456" customWidth="1"/>
    <col min="12290" max="12298" width="11" style="456" customWidth="1"/>
    <col min="12299" max="12299" width="11.44140625" style="456" customWidth="1"/>
    <col min="12300" max="12300" width="15.21875" style="456" customWidth="1"/>
    <col min="12301" max="12544" width="9" style="456"/>
    <col min="12545" max="12545" width="12.21875" style="456" customWidth="1"/>
    <col min="12546" max="12554" width="11" style="456" customWidth="1"/>
    <col min="12555" max="12555" width="11.44140625" style="456" customWidth="1"/>
    <col min="12556" max="12556" width="15.21875" style="456" customWidth="1"/>
    <col min="12557" max="12800" width="9" style="456"/>
    <col min="12801" max="12801" width="12.21875" style="456" customWidth="1"/>
    <col min="12802" max="12810" width="11" style="456" customWidth="1"/>
    <col min="12811" max="12811" width="11.44140625" style="456" customWidth="1"/>
    <col min="12812" max="12812" width="15.21875" style="456" customWidth="1"/>
    <col min="12813" max="13056" width="9" style="456"/>
    <col min="13057" max="13057" width="12.21875" style="456" customWidth="1"/>
    <col min="13058" max="13066" width="11" style="456" customWidth="1"/>
    <col min="13067" max="13067" width="11.44140625" style="456" customWidth="1"/>
    <col min="13068" max="13068" width="15.21875" style="456" customWidth="1"/>
    <col min="13069" max="13312" width="9" style="456"/>
    <col min="13313" max="13313" width="12.21875" style="456" customWidth="1"/>
    <col min="13314" max="13322" width="11" style="456" customWidth="1"/>
    <col min="13323" max="13323" width="11.44140625" style="456" customWidth="1"/>
    <col min="13324" max="13324" width="15.21875" style="456" customWidth="1"/>
    <col min="13325" max="13568" width="9" style="456"/>
    <col min="13569" max="13569" width="12.21875" style="456" customWidth="1"/>
    <col min="13570" max="13578" width="11" style="456" customWidth="1"/>
    <col min="13579" max="13579" width="11.44140625" style="456" customWidth="1"/>
    <col min="13580" max="13580" width="15.21875" style="456" customWidth="1"/>
    <col min="13581" max="13824" width="9" style="456"/>
    <col min="13825" max="13825" width="12.21875" style="456" customWidth="1"/>
    <col min="13826" max="13834" width="11" style="456" customWidth="1"/>
    <col min="13835" max="13835" width="11.44140625" style="456" customWidth="1"/>
    <col min="13836" max="13836" width="15.21875" style="456" customWidth="1"/>
    <col min="13837" max="14080" width="9" style="456"/>
    <col min="14081" max="14081" width="12.21875" style="456" customWidth="1"/>
    <col min="14082" max="14090" width="11" style="456" customWidth="1"/>
    <col min="14091" max="14091" width="11.44140625" style="456" customWidth="1"/>
    <col min="14092" max="14092" width="15.21875" style="456" customWidth="1"/>
    <col min="14093" max="14336" width="9" style="456"/>
    <col min="14337" max="14337" width="12.21875" style="456" customWidth="1"/>
    <col min="14338" max="14346" width="11" style="456" customWidth="1"/>
    <col min="14347" max="14347" width="11.44140625" style="456" customWidth="1"/>
    <col min="14348" max="14348" width="15.21875" style="456" customWidth="1"/>
    <col min="14349" max="14592" width="9" style="456"/>
    <col min="14593" max="14593" width="12.21875" style="456" customWidth="1"/>
    <col min="14594" max="14602" width="11" style="456" customWidth="1"/>
    <col min="14603" max="14603" width="11.44140625" style="456" customWidth="1"/>
    <col min="14604" max="14604" width="15.21875" style="456" customWidth="1"/>
    <col min="14605" max="14848" width="9" style="456"/>
    <col min="14849" max="14849" width="12.21875" style="456" customWidth="1"/>
    <col min="14850" max="14858" width="11" style="456" customWidth="1"/>
    <col min="14859" max="14859" width="11.44140625" style="456" customWidth="1"/>
    <col min="14860" max="14860" width="15.21875" style="456" customWidth="1"/>
    <col min="14861" max="15104" width="9" style="456"/>
    <col min="15105" max="15105" width="12.21875" style="456" customWidth="1"/>
    <col min="15106" max="15114" width="11" style="456" customWidth="1"/>
    <col min="15115" max="15115" width="11.44140625" style="456" customWidth="1"/>
    <col min="15116" max="15116" width="15.21875" style="456" customWidth="1"/>
    <col min="15117" max="15360" width="9" style="456"/>
    <col min="15361" max="15361" width="12.21875" style="456" customWidth="1"/>
    <col min="15362" max="15370" width="11" style="456" customWidth="1"/>
    <col min="15371" max="15371" width="11.44140625" style="456" customWidth="1"/>
    <col min="15372" max="15372" width="15.21875" style="456" customWidth="1"/>
    <col min="15373" max="15616" width="9" style="456"/>
    <col min="15617" max="15617" width="12.21875" style="456" customWidth="1"/>
    <col min="15618" max="15626" width="11" style="456" customWidth="1"/>
    <col min="15627" max="15627" width="11.44140625" style="456" customWidth="1"/>
    <col min="15628" max="15628" width="15.21875" style="456" customWidth="1"/>
    <col min="15629" max="15872" width="9" style="456"/>
    <col min="15873" max="15873" width="12.21875" style="456" customWidth="1"/>
    <col min="15874" max="15882" width="11" style="456" customWidth="1"/>
    <col min="15883" max="15883" width="11.44140625" style="456" customWidth="1"/>
    <col min="15884" max="15884" width="15.21875" style="456" customWidth="1"/>
    <col min="15885" max="16128" width="9" style="456"/>
    <col min="16129" max="16129" width="12.21875" style="456" customWidth="1"/>
    <col min="16130" max="16138" width="11" style="456" customWidth="1"/>
    <col min="16139" max="16139" width="11.44140625" style="456" customWidth="1"/>
    <col min="16140" max="16140" width="15.21875" style="456" customWidth="1"/>
    <col min="16141" max="16384" width="9" style="456"/>
  </cols>
  <sheetData>
    <row r="1" spans="1:12" s="485" customFormat="1" ht="43.95" customHeight="1">
      <c r="A1" s="458" t="s">
        <v>986</v>
      </c>
      <c r="B1" s="463"/>
      <c r="D1" s="463"/>
      <c r="E1" s="463"/>
      <c r="F1" s="463"/>
      <c r="I1" s="997" t="s">
        <v>960</v>
      </c>
      <c r="J1" s="963"/>
      <c r="K1" s="961" t="s">
        <v>961</v>
      </c>
      <c r="L1" s="962"/>
    </row>
    <row r="2" spans="1:12" s="485" customFormat="1" ht="21" customHeight="1">
      <c r="A2" s="458" t="s">
        <v>1010</v>
      </c>
      <c r="B2" s="412" t="s">
        <v>963</v>
      </c>
      <c r="D2" s="487"/>
      <c r="E2" s="487"/>
      <c r="F2" s="487"/>
      <c r="G2" s="488"/>
      <c r="I2" s="997" t="s">
        <v>964</v>
      </c>
      <c r="J2" s="963"/>
      <c r="K2" s="963" t="s">
        <v>1011</v>
      </c>
      <c r="L2" s="963"/>
    </row>
    <row r="3" spans="1:12" s="489" customFormat="1" ht="37.5" customHeight="1">
      <c r="A3" s="998" t="s">
        <v>1012</v>
      </c>
      <c r="B3" s="969"/>
      <c r="C3" s="969"/>
      <c r="D3" s="969"/>
      <c r="E3" s="969"/>
      <c r="F3" s="969"/>
      <c r="G3" s="969"/>
      <c r="H3" s="969"/>
      <c r="I3" s="969"/>
      <c r="J3" s="969"/>
      <c r="K3" s="969"/>
      <c r="L3" s="969"/>
    </row>
    <row r="4" spans="1:12" ht="21" customHeight="1">
      <c r="A4" s="1009" t="s">
        <v>1013</v>
      </c>
      <c r="B4" s="1009"/>
      <c r="C4" s="1009"/>
      <c r="D4" s="1009"/>
      <c r="E4" s="1009"/>
      <c r="F4" s="1009"/>
      <c r="G4" s="1009"/>
      <c r="H4" s="1009"/>
      <c r="I4" s="1009"/>
      <c r="J4" s="1009"/>
      <c r="K4" s="1009"/>
      <c r="L4" s="1009"/>
    </row>
    <row r="5" spans="1:12" s="491" customFormat="1" ht="37.35" customHeight="1">
      <c r="A5" s="1000" t="s">
        <v>1014</v>
      </c>
      <c r="B5" s="1002" t="s">
        <v>1015</v>
      </c>
      <c r="C5" s="992" t="s">
        <v>996</v>
      </c>
      <c r="D5" s="1005"/>
      <c r="E5" s="1005"/>
      <c r="F5" s="1005"/>
      <c r="G5" s="1005"/>
      <c r="H5" s="1005"/>
      <c r="I5" s="1005"/>
      <c r="J5" s="995" t="s">
        <v>1016</v>
      </c>
      <c r="K5" s="1006"/>
      <c r="L5" s="1006"/>
    </row>
    <row r="6" spans="1:12" s="491" customFormat="1" ht="37.35" customHeight="1">
      <c r="A6" s="1001"/>
      <c r="B6" s="1003"/>
      <c r="C6" s="992" t="s">
        <v>1017</v>
      </c>
      <c r="D6" s="994" t="s">
        <v>999</v>
      </c>
      <c r="E6" s="1005"/>
      <c r="F6" s="1005"/>
      <c r="G6" s="994" t="s">
        <v>1000</v>
      </c>
      <c r="H6" s="1005"/>
      <c r="I6" s="1005"/>
      <c r="J6" s="994" t="s">
        <v>1001</v>
      </c>
      <c r="K6" s="1005"/>
      <c r="L6" s="1008"/>
    </row>
    <row r="7" spans="1:12" s="491" customFormat="1" ht="37.35" customHeight="1">
      <c r="A7" s="974"/>
      <c r="B7" s="1004"/>
      <c r="C7" s="1007"/>
      <c r="D7" s="466" t="s">
        <v>972</v>
      </c>
      <c r="E7" s="466" t="s">
        <v>1002</v>
      </c>
      <c r="F7" s="466" t="s">
        <v>1003</v>
      </c>
      <c r="G7" s="466" t="s">
        <v>972</v>
      </c>
      <c r="H7" s="466" t="s">
        <v>1002</v>
      </c>
      <c r="I7" s="466" t="s">
        <v>1003</v>
      </c>
      <c r="J7" s="466" t="s">
        <v>972</v>
      </c>
      <c r="K7" s="466" t="s">
        <v>1002</v>
      </c>
      <c r="L7" s="467" t="s">
        <v>1003</v>
      </c>
    </row>
    <row r="8" spans="1:12" s="491" customFormat="1" ht="44.25" customHeight="1">
      <c r="A8" s="465" t="s">
        <v>1018</v>
      </c>
      <c r="B8" s="495">
        <v>17</v>
      </c>
      <c r="C8" s="496">
        <v>0</v>
      </c>
      <c r="D8" s="496">
        <v>0</v>
      </c>
      <c r="E8" s="496">
        <v>0</v>
      </c>
      <c r="F8" s="496">
        <v>0</v>
      </c>
      <c r="G8" s="496">
        <v>17</v>
      </c>
      <c r="H8" s="496">
        <v>17</v>
      </c>
      <c r="I8" s="496">
        <v>0</v>
      </c>
      <c r="J8" s="496">
        <v>0</v>
      </c>
      <c r="K8" s="496">
        <v>0</v>
      </c>
      <c r="L8" s="497">
        <v>0</v>
      </c>
    </row>
    <row r="9" spans="1:12" s="491" customFormat="1" ht="44.25" customHeight="1">
      <c r="A9" s="465" t="s">
        <v>1005</v>
      </c>
      <c r="B9" s="495">
        <v>0</v>
      </c>
      <c r="C9" s="496">
        <v>0</v>
      </c>
      <c r="D9" s="496">
        <v>0</v>
      </c>
      <c r="E9" s="496">
        <v>0</v>
      </c>
      <c r="F9" s="496">
        <v>0</v>
      </c>
      <c r="G9" s="496">
        <v>0</v>
      </c>
      <c r="H9" s="496">
        <v>0</v>
      </c>
      <c r="I9" s="496">
        <v>0</v>
      </c>
      <c r="J9" s="496">
        <v>0</v>
      </c>
      <c r="K9" s="496">
        <v>0</v>
      </c>
      <c r="L9" s="497">
        <v>0</v>
      </c>
    </row>
    <row r="10" spans="1:12" s="491" customFormat="1" ht="44.25" customHeight="1">
      <c r="A10" s="465" t="s">
        <v>1006</v>
      </c>
      <c r="B10" s="495">
        <v>17</v>
      </c>
      <c r="C10" s="496">
        <v>0</v>
      </c>
      <c r="D10" s="496">
        <v>0</v>
      </c>
      <c r="E10" s="496">
        <v>0</v>
      </c>
      <c r="F10" s="496">
        <v>0</v>
      </c>
      <c r="G10" s="496">
        <v>17</v>
      </c>
      <c r="H10" s="496">
        <v>17</v>
      </c>
      <c r="I10" s="496">
        <v>0</v>
      </c>
      <c r="J10" s="496">
        <v>0</v>
      </c>
      <c r="K10" s="496">
        <v>0</v>
      </c>
      <c r="L10" s="497">
        <v>0</v>
      </c>
    </row>
    <row r="11" spans="1:12" s="491" customFormat="1" ht="44.25" customHeight="1">
      <c r="A11" s="465" t="s">
        <v>1019</v>
      </c>
      <c r="B11" s="495">
        <v>0</v>
      </c>
      <c r="C11" s="496">
        <v>0</v>
      </c>
      <c r="D11" s="496">
        <v>0</v>
      </c>
      <c r="E11" s="496">
        <v>0</v>
      </c>
      <c r="F11" s="496">
        <v>0</v>
      </c>
      <c r="G11" s="496">
        <v>0</v>
      </c>
      <c r="H11" s="496">
        <v>0</v>
      </c>
      <c r="I11" s="496">
        <v>0</v>
      </c>
      <c r="J11" s="496">
        <v>0</v>
      </c>
      <c r="K11" s="496">
        <v>0</v>
      </c>
      <c r="L11" s="497">
        <v>0</v>
      </c>
    </row>
    <row r="12" spans="1:12" ht="16.2">
      <c r="A12" s="435" t="s">
        <v>977</v>
      </c>
      <c r="D12" s="436" t="s">
        <v>978</v>
      </c>
      <c r="F12" s="435" t="s">
        <v>979</v>
      </c>
      <c r="J12" s="438" t="s">
        <v>980</v>
      </c>
      <c r="K12" s="499"/>
      <c r="L12" s="499"/>
    </row>
    <row r="13" spans="1:12" ht="16.2">
      <c r="F13" s="436" t="s">
        <v>1020</v>
      </c>
      <c r="K13" s="979"/>
      <c r="L13" s="979"/>
    </row>
    <row r="14" spans="1:12" ht="16.2">
      <c r="A14" s="500"/>
      <c r="K14" s="440" t="s">
        <v>982</v>
      </c>
    </row>
    <row r="15" spans="1:12" ht="19.95" customHeight="1">
      <c r="A15" s="966" t="s">
        <v>989</v>
      </c>
      <c r="B15" s="966"/>
      <c r="C15" s="966"/>
      <c r="D15" s="966"/>
      <c r="E15" s="966"/>
      <c r="F15" s="966"/>
      <c r="G15" s="966"/>
      <c r="H15" s="966"/>
      <c r="I15" s="966"/>
      <c r="J15" s="966"/>
      <c r="K15" s="966"/>
      <c r="L15" s="966"/>
    </row>
    <row r="16" spans="1:12" ht="17.55" customHeight="1">
      <c r="A16" s="981" t="s">
        <v>1021</v>
      </c>
      <c r="B16" s="981"/>
      <c r="C16" s="981"/>
      <c r="D16" s="981"/>
      <c r="E16" s="981"/>
      <c r="F16" s="981"/>
      <c r="G16" s="981"/>
      <c r="H16" s="981"/>
      <c r="I16" s="981"/>
      <c r="J16" s="981"/>
      <c r="K16" s="981"/>
      <c r="L16" s="981"/>
    </row>
    <row r="17" spans="1:12" ht="17.55" customHeight="1">
      <c r="A17" s="981" t="s">
        <v>1022</v>
      </c>
      <c r="B17" s="981"/>
      <c r="C17" s="981"/>
      <c r="D17" s="981"/>
      <c r="E17" s="981"/>
      <c r="F17" s="981"/>
      <c r="G17" s="981"/>
      <c r="H17" s="981"/>
      <c r="I17" s="981"/>
      <c r="J17" s="981"/>
      <c r="K17" s="981"/>
      <c r="L17" s="981"/>
    </row>
    <row r="18" spans="1:12" ht="21.75" customHeight="1">
      <c r="A18" s="436" t="s">
        <v>983</v>
      </c>
      <c r="J18" s="501"/>
    </row>
    <row r="19" spans="1:12" ht="21" customHeight="1">
      <c r="A19" s="502"/>
      <c r="B19" s="502"/>
      <c r="C19" s="502"/>
      <c r="D19" s="503"/>
      <c r="E19" s="503"/>
      <c r="F19" s="503"/>
      <c r="G19" s="502"/>
      <c r="H19" s="502"/>
      <c r="I19" s="502"/>
      <c r="J19" s="502"/>
      <c r="K19" s="502"/>
    </row>
    <row r="20" spans="1:12" ht="21" customHeight="1">
      <c r="A20" s="502"/>
      <c r="B20" s="502"/>
      <c r="C20" s="502"/>
      <c r="D20" s="503"/>
      <c r="E20" s="503"/>
      <c r="F20" s="503"/>
      <c r="G20" s="502"/>
      <c r="H20" s="502"/>
      <c r="I20" s="502"/>
      <c r="J20" s="502"/>
      <c r="K20" s="502"/>
    </row>
    <row r="21" spans="1:12" ht="21" customHeight="1">
      <c r="A21" s="502"/>
      <c r="B21" s="502"/>
      <c r="C21" s="502"/>
      <c r="D21" s="503"/>
      <c r="E21" s="503"/>
      <c r="F21" s="503"/>
      <c r="G21" s="502"/>
      <c r="H21" s="502"/>
      <c r="I21" s="502"/>
      <c r="J21" s="502"/>
      <c r="K21" s="502"/>
    </row>
    <row r="22" spans="1:12" ht="21" customHeight="1">
      <c r="A22" s="502"/>
      <c r="B22" s="502"/>
      <c r="C22" s="502"/>
      <c r="D22" s="503"/>
      <c r="E22" s="503"/>
      <c r="F22" s="503"/>
      <c r="G22" s="502"/>
      <c r="H22" s="502"/>
      <c r="I22" s="502"/>
      <c r="J22" s="502"/>
      <c r="K22" s="502"/>
    </row>
    <row r="23" spans="1:12" ht="21" customHeight="1">
      <c r="A23" s="502"/>
      <c r="B23" s="502"/>
      <c r="C23" s="502"/>
      <c r="D23" s="503"/>
      <c r="E23" s="503"/>
      <c r="F23" s="503"/>
      <c r="G23" s="502"/>
      <c r="H23" s="502"/>
      <c r="I23" s="502"/>
      <c r="J23" s="502"/>
      <c r="K23" s="502"/>
    </row>
    <row r="24" spans="1:12" ht="21" customHeight="1">
      <c r="A24" s="502"/>
      <c r="B24" s="502"/>
      <c r="C24" s="502"/>
      <c r="D24" s="503"/>
      <c r="E24" s="503"/>
      <c r="F24" s="503"/>
      <c r="G24" s="502"/>
      <c r="H24" s="502"/>
      <c r="I24" s="502"/>
      <c r="J24" s="502"/>
      <c r="K24" s="502"/>
    </row>
    <row r="25" spans="1:12" ht="21" customHeight="1">
      <c r="A25" s="502"/>
      <c r="B25" s="502"/>
      <c r="C25" s="502"/>
      <c r="D25" s="503"/>
      <c r="E25" s="503"/>
      <c r="F25" s="503"/>
      <c r="G25" s="502"/>
      <c r="H25" s="502"/>
      <c r="I25" s="502"/>
      <c r="J25" s="502"/>
      <c r="K25" s="502"/>
    </row>
    <row r="26" spans="1:12" ht="21" customHeight="1">
      <c r="A26" s="502"/>
      <c r="B26" s="502"/>
      <c r="C26" s="502"/>
      <c r="D26" s="503"/>
      <c r="E26" s="503"/>
      <c r="F26" s="503"/>
      <c r="G26" s="502"/>
      <c r="H26" s="502"/>
      <c r="I26" s="502"/>
      <c r="J26" s="502"/>
      <c r="K26" s="502"/>
    </row>
    <row r="27" spans="1:12" ht="21" customHeight="1">
      <c r="A27" s="502"/>
      <c r="B27" s="502"/>
      <c r="C27" s="502"/>
      <c r="D27" s="503"/>
      <c r="E27" s="503"/>
      <c r="F27" s="503"/>
      <c r="G27" s="502"/>
      <c r="H27" s="502"/>
      <c r="I27" s="502"/>
    </row>
    <row r="28" spans="1:12" ht="21" customHeight="1">
      <c r="A28" s="502"/>
      <c r="B28" s="502"/>
      <c r="C28" s="502"/>
      <c r="D28" s="503"/>
      <c r="E28" s="503"/>
      <c r="F28" s="503"/>
      <c r="G28" s="502"/>
      <c r="H28" s="502"/>
      <c r="I28" s="502"/>
    </row>
    <row r="29" spans="1:12" ht="21" customHeight="1">
      <c r="A29" s="502"/>
      <c r="B29" s="502"/>
      <c r="C29" s="502"/>
      <c r="D29" s="503"/>
      <c r="E29" s="503"/>
      <c r="F29" s="503"/>
      <c r="G29" s="502"/>
      <c r="H29" s="502"/>
      <c r="I29" s="502"/>
    </row>
    <row r="30" spans="1:12" ht="21" customHeight="1">
      <c r="A30" s="502"/>
      <c r="B30" s="502"/>
      <c r="C30" s="502"/>
      <c r="D30" s="503"/>
      <c r="E30" s="503"/>
      <c r="F30" s="503"/>
      <c r="G30" s="502"/>
      <c r="H30" s="502"/>
      <c r="I30" s="502"/>
    </row>
    <row r="31" spans="1:12" ht="21" customHeight="1">
      <c r="A31" s="502"/>
      <c r="B31" s="502"/>
      <c r="C31" s="502"/>
      <c r="D31" s="503"/>
      <c r="E31" s="503"/>
      <c r="F31" s="503"/>
      <c r="G31" s="502"/>
      <c r="H31" s="502"/>
      <c r="I31" s="502"/>
    </row>
    <row r="32" spans="1:12" ht="21" customHeight="1">
      <c r="A32" s="502"/>
      <c r="B32" s="502"/>
      <c r="C32" s="502"/>
      <c r="D32" s="503"/>
      <c r="E32" s="503"/>
      <c r="F32" s="503"/>
      <c r="G32" s="502"/>
      <c r="H32" s="502"/>
      <c r="I32" s="502"/>
    </row>
    <row r="33" spans="1:9" ht="21" customHeight="1">
      <c r="A33" s="502"/>
      <c r="B33" s="502"/>
      <c r="C33" s="502"/>
      <c r="D33" s="503"/>
      <c r="E33" s="503"/>
      <c r="F33" s="503"/>
      <c r="G33" s="502"/>
      <c r="H33" s="502"/>
      <c r="I33" s="502"/>
    </row>
    <row r="34" spans="1:9" ht="21" customHeight="1">
      <c r="A34" s="502"/>
      <c r="B34" s="502"/>
      <c r="C34" s="502"/>
      <c r="D34" s="503"/>
      <c r="E34" s="503"/>
      <c r="F34" s="503"/>
      <c r="G34" s="502"/>
      <c r="H34" s="502"/>
      <c r="I34" s="502"/>
    </row>
    <row r="35" spans="1:9" ht="21" customHeight="1">
      <c r="A35" s="502"/>
      <c r="B35" s="502"/>
      <c r="C35" s="502"/>
      <c r="D35" s="503"/>
      <c r="E35" s="503"/>
      <c r="F35" s="503"/>
      <c r="G35" s="502"/>
      <c r="H35" s="502"/>
      <c r="I35" s="502"/>
    </row>
    <row r="36" spans="1:9" ht="21" customHeight="1">
      <c r="A36" s="502"/>
      <c r="B36" s="502"/>
      <c r="C36" s="502"/>
      <c r="D36" s="503"/>
      <c r="E36" s="503"/>
      <c r="F36" s="503"/>
      <c r="G36" s="502"/>
      <c r="H36" s="502"/>
      <c r="I36" s="502"/>
    </row>
    <row r="37" spans="1:9" ht="22.8">
      <c r="A37" s="502"/>
      <c r="B37" s="502"/>
      <c r="C37" s="502"/>
      <c r="D37" s="503"/>
      <c r="E37" s="503"/>
      <c r="F37" s="503"/>
      <c r="G37" s="502"/>
      <c r="H37" s="502"/>
      <c r="I37" s="502"/>
    </row>
    <row r="38" spans="1:9" ht="22.8">
      <c r="A38" s="502"/>
      <c r="B38" s="502"/>
      <c r="C38" s="502"/>
      <c r="D38" s="503"/>
      <c r="E38" s="503"/>
      <c r="F38" s="503"/>
      <c r="G38" s="502"/>
      <c r="H38" s="502"/>
      <c r="I38" s="502"/>
    </row>
    <row r="39" spans="1:9" ht="22.8">
      <c r="A39" s="502"/>
      <c r="B39" s="502"/>
      <c r="C39" s="502"/>
      <c r="D39" s="503"/>
      <c r="E39" s="503"/>
      <c r="F39" s="503"/>
      <c r="G39" s="502"/>
      <c r="H39" s="502"/>
      <c r="I39" s="502"/>
    </row>
    <row r="40" spans="1:9" ht="22.8">
      <c r="A40" s="502"/>
      <c r="B40" s="502"/>
      <c r="C40" s="502"/>
      <c r="D40" s="503"/>
      <c r="E40" s="503"/>
      <c r="F40" s="503"/>
      <c r="G40" s="502"/>
      <c r="H40" s="502"/>
      <c r="I40" s="502"/>
    </row>
    <row r="41" spans="1:9" ht="22.8">
      <c r="A41" s="502"/>
      <c r="B41" s="502"/>
      <c r="C41" s="502"/>
      <c r="D41" s="503"/>
      <c r="E41" s="503"/>
      <c r="F41" s="503"/>
      <c r="G41" s="502"/>
      <c r="H41" s="502"/>
      <c r="I41" s="502"/>
    </row>
    <row r="42" spans="1:9" ht="22.8">
      <c r="A42" s="502"/>
      <c r="B42" s="502"/>
      <c r="C42" s="502"/>
      <c r="D42" s="503"/>
      <c r="E42" s="503"/>
      <c r="F42" s="503"/>
      <c r="G42" s="502"/>
      <c r="H42" s="502"/>
      <c r="I42" s="502"/>
    </row>
    <row r="43" spans="1:9" ht="22.8">
      <c r="A43" s="502"/>
      <c r="B43" s="502"/>
      <c r="C43" s="502"/>
      <c r="D43" s="503"/>
      <c r="E43" s="503"/>
      <c r="F43" s="503"/>
      <c r="G43" s="502"/>
      <c r="H43" s="502"/>
      <c r="I43" s="502"/>
    </row>
    <row r="44" spans="1:9" ht="22.8">
      <c r="A44" s="502"/>
      <c r="B44" s="502"/>
      <c r="C44" s="502"/>
      <c r="D44" s="503"/>
      <c r="E44" s="503"/>
      <c r="F44" s="503"/>
      <c r="G44" s="502"/>
      <c r="H44" s="502"/>
      <c r="I44" s="502"/>
    </row>
    <row r="45" spans="1:9" ht="22.8">
      <c r="A45" s="502"/>
      <c r="B45" s="502"/>
      <c r="C45" s="502"/>
      <c r="D45" s="503"/>
      <c r="E45" s="503"/>
      <c r="F45" s="503"/>
      <c r="G45" s="502"/>
      <c r="H45" s="502"/>
      <c r="I45" s="502"/>
    </row>
    <row r="46" spans="1:9" ht="22.8">
      <c r="A46" s="502"/>
      <c r="B46" s="502"/>
      <c r="C46" s="502"/>
      <c r="D46" s="503"/>
      <c r="E46" s="503"/>
      <c r="F46" s="503"/>
      <c r="G46" s="502"/>
      <c r="H46" s="502"/>
      <c r="I46" s="502"/>
    </row>
    <row r="47" spans="1:9" ht="22.8">
      <c r="A47" s="502"/>
      <c r="B47" s="502"/>
      <c r="C47" s="502"/>
      <c r="D47" s="503"/>
      <c r="E47" s="503"/>
      <c r="F47" s="503"/>
      <c r="G47" s="502"/>
      <c r="H47" s="502"/>
      <c r="I47" s="502"/>
    </row>
    <row r="48" spans="1:9" ht="22.8">
      <c r="A48" s="502"/>
      <c r="B48" s="502"/>
      <c r="C48" s="502"/>
      <c r="D48" s="503"/>
      <c r="E48" s="503"/>
      <c r="F48" s="503"/>
      <c r="G48" s="502"/>
      <c r="H48" s="502"/>
      <c r="I48" s="502"/>
    </row>
    <row r="49" spans="1:9" ht="22.8">
      <c r="A49" s="502"/>
      <c r="B49" s="502"/>
      <c r="C49" s="502"/>
      <c r="D49" s="503"/>
      <c r="E49" s="503"/>
      <c r="F49" s="503"/>
      <c r="G49" s="502"/>
      <c r="H49" s="502"/>
      <c r="I49" s="502"/>
    </row>
    <row r="50" spans="1:9" ht="22.8">
      <c r="A50" s="502"/>
      <c r="B50" s="502"/>
      <c r="C50" s="502"/>
      <c r="D50" s="503"/>
      <c r="E50" s="503"/>
      <c r="F50" s="503"/>
      <c r="G50" s="502"/>
      <c r="H50" s="502"/>
      <c r="I50" s="502"/>
    </row>
    <row r="51" spans="1:9" ht="22.8">
      <c r="A51" s="502"/>
      <c r="B51" s="502"/>
      <c r="C51" s="502"/>
      <c r="D51" s="503"/>
      <c r="E51" s="503"/>
      <c r="F51" s="503"/>
      <c r="G51" s="502"/>
      <c r="H51" s="502"/>
      <c r="I51" s="502"/>
    </row>
    <row r="52" spans="1:9" ht="22.8">
      <c r="A52" s="502"/>
      <c r="B52" s="502"/>
      <c r="C52" s="502"/>
      <c r="D52" s="503"/>
      <c r="E52" s="503"/>
      <c r="F52" s="503"/>
      <c r="G52" s="502"/>
      <c r="H52" s="502"/>
      <c r="I52" s="502"/>
    </row>
    <row r="53" spans="1:9" ht="22.8">
      <c r="A53" s="502"/>
      <c r="B53" s="502"/>
      <c r="C53" s="502"/>
      <c r="D53" s="503"/>
      <c r="E53" s="503"/>
      <c r="F53" s="503"/>
      <c r="G53" s="502"/>
      <c r="H53" s="502"/>
      <c r="I53" s="502"/>
    </row>
    <row r="54" spans="1:9" ht="22.8">
      <c r="A54" s="502"/>
      <c r="B54" s="502"/>
      <c r="C54" s="502"/>
      <c r="D54" s="503"/>
      <c r="E54" s="503"/>
      <c r="F54" s="503"/>
      <c r="G54" s="502"/>
      <c r="H54" s="502"/>
      <c r="I54" s="502"/>
    </row>
    <row r="55" spans="1:9" ht="22.8">
      <c r="A55" s="502"/>
      <c r="B55" s="502"/>
      <c r="C55" s="502"/>
      <c r="D55" s="503"/>
      <c r="E55" s="503"/>
      <c r="F55" s="503"/>
      <c r="G55" s="502"/>
      <c r="H55" s="502"/>
      <c r="I55" s="502"/>
    </row>
    <row r="56" spans="1:9" ht="22.8">
      <c r="A56" s="502"/>
      <c r="B56" s="502"/>
      <c r="C56" s="502"/>
      <c r="D56" s="503"/>
      <c r="E56" s="503"/>
      <c r="F56" s="503"/>
      <c r="G56" s="502"/>
      <c r="H56" s="502"/>
      <c r="I56" s="502"/>
    </row>
    <row r="57" spans="1:9" ht="22.8">
      <c r="A57" s="502"/>
      <c r="B57" s="502"/>
      <c r="C57" s="502"/>
      <c r="D57" s="503"/>
      <c r="E57" s="503"/>
      <c r="F57" s="503"/>
      <c r="G57" s="502"/>
      <c r="H57" s="502"/>
      <c r="I57" s="502"/>
    </row>
    <row r="58" spans="1:9" ht="22.8">
      <c r="A58" s="502"/>
      <c r="B58" s="502"/>
      <c r="C58" s="502"/>
      <c r="D58" s="503"/>
      <c r="E58" s="503"/>
      <c r="F58" s="503"/>
      <c r="G58" s="502"/>
      <c r="H58" s="502"/>
      <c r="I58" s="502"/>
    </row>
    <row r="59" spans="1:9" ht="22.8">
      <c r="A59" s="502"/>
      <c r="B59" s="502"/>
      <c r="C59" s="502"/>
      <c r="D59" s="503"/>
      <c r="E59" s="503"/>
      <c r="F59" s="503"/>
      <c r="G59" s="502"/>
      <c r="H59" s="502"/>
      <c r="I59" s="502"/>
    </row>
    <row r="60" spans="1:9" ht="22.8">
      <c r="A60" s="502"/>
      <c r="B60" s="502"/>
      <c r="C60" s="502"/>
      <c r="D60" s="503"/>
      <c r="E60" s="503"/>
      <c r="F60" s="503"/>
      <c r="G60" s="502"/>
      <c r="H60" s="502"/>
      <c r="I60" s="502"/>
    </row>
    <row r="61" spans="1:9" ht="22.8">
      <c r="A61" s="502"/>
      <c r="B61" s="502"/>
      <c r="C61" s="502"/>
      <c r="D61" s="503"/>
      <c r="E61" s="503"/>
      <c r="F61" s="503"/>
      <c r="G61" s="502"/>
      <c r="H61" s="502"/>
      <c r="I61" s="502"/>
    </row>
    <row r="62" spans="1:9" ht="22.8">
      <c r="A62" s="502"/>
      <c r="B62" s="502"/>
      <c r="C62" s="502"/>
      <c r="D62" s="503"/>
      <c r="E62" s="503"/>
      <c r="F62" s="503"/>
      <c r="G62" s="502"/>
      <c r="H62" s="502"/>
      <c r="I62" s="502"/>
    </row>
    <row r="63" spans="1:9" ht="22.8">
      <c r="A63" s="502"/>
      <c r="B63" s="502"/>
      <c r="C63" s="502"/>
      <c r="D63" s="503"/>
      <c r="E63" s="503"/>
      <c r="F63" s="503"/>
      <c r="G63" s="502"/>
      <c r="H63" s="502"/>
      <c r="I63" s="502"/>
    </row>
    <row r="64" spans="1:9" ht="22.8">
      <c r="A64" s="502"/>
      <c r="B64" s="502"/>
      <c r="C64" s="502"/>
      <c r="D64" s="503"/>
      <c r="E64" s="503"/>
      <c r="F64" s="503"/>
      <c r="G64" s="502"/>
      <c r="H64" s="502"/>
      <c r="I64" s="502"/>
    </row>
    <row r="65" spans="1:9" ht="22.8">
      <c r="A65" s="502"/>
      <c r="B65" s="502"/>
      <c r="C65" s="502"/>
      <c r="D65" s="503"/>
      <c r="E65" s="503"/>
      <c r="F65" s="503"/>
      <c r="G65" s="502"/>
      <c r="H65" s="502"/>
      <c r="I65" s="502"/>
    </row>
    <row r="66" spans="1:9" ht="22.8">
      <c r="A66" s="502"/>
      <c r="B66" s="502"/>
      <c r="C66" s="502"/>
      <c r="D66" s="503"/>
      <c r="E66" s="503"/>
      <c r="F66" s="503"/>
      <c r="G66" s="502"/>
      <c r="H66" s="502"/>
      <c r="I66" s="502"/>
    </row>
    <row r="67" spans="1:9" ht="22.8">
      <c r="A67" s="502"/>
      <c r="B67" s="502"/>
      <c r="C67" s="502"/>
      <c r="D67" s="503"/>
      <c r="E67" s="503"/>
      <c r="F67" s="503"/>
      <c r="G67" s="502"/>
      <c r="H67" s="502"/>
      <c r="I67" s="502"/>
    </row>
    <row r="68" spans="1:9" ht="22.8">
      <c r="A68" s="502"/>
      <c r="B68" s="502"/>
      <c r="C68" s="502"/>
      <c r="D68" s="503"/>
      <c r="E68" s="503"/>
      <c r="F68" s="503"/>
      <c r="G68" s="502"/>
      <c r="H68" s="502"/>
      <c r="I68" s="502"/>
    </row>
    <row r="69" spans="1:9" ht="22.8">
      <c r="A69" s="502"/>
      <c r="B69" s="502"/>
      <c r="C69" s="502"/>
      <c r="D69" s="503"/>
      <c r="E69" s="503"/>
      <c r="F69" s="503"/>
      <c r="G69" s="502"/>
      <c r="H69" s="502"/>
      <c r="I69" s="502"/>
    </row>
    <row r="70" spans="1:9" ht="22.8">
      <c r="A70" s="502"/>
      <c r="B70" s="502"/>
      <c r="C70" s="502"/>
      <c r="D70" s="503"/>
      <c r="E70" s="503"/>
      <c r="F70" s="503"/>
      <c r="G70" s="502"/>
      <c r="H70" s="502"/>
      <c r="I70" s="502"/>
    </row>
    <row r="71" spans="1:9" ht="22.8">
      <c r="A71" s="502"/>
      <c r="B71" s="502"/>
      <c r="C71" s="502"/>
      <c r="D71" s="503"/>
      <c r="E71" s="503"/>
      <c r="F71" s="503"/>
      <c r="G71" s="502"/>
      <c r="H71" s="502"/>
      <c r="I71" s="502"/>
    </row>
    <row r="72" spans="1:9" ht="22.8">
      <c r="A72" s="502"/>
      <c r="B72" s="502"/>
      <c r="C72" s="502"/>
      <c r="D72" s="503"/>
      <c r="E72" s="503"/>
      <c r="F72" s="503"/>
      <c r="G72" s="502"/>
      <c r="H72" s="502"/>
      <c r="I72" s="502"/>
    </row>
    <row r="73" spans="1:9" ht="22.8">
      <c r="A73" s="502"/>
      <c r="B73" s="502"/>
      <c r="C73" s="502"/>
      <c r="D73" s="503"/>
      <c r="E73" s="503"/>
      <c r="F73" s="503"/>
      <c r="G73" s="502"/>
      <c r="H73" s="502"/>
      <c r="I73" s="502"/>
    </row>
    <row r="74" spans="1:9" ht="22.8">
      <c r="A74" s="502"/>
      <c r="B74" s="502"/>
      <c r="C74" s="502"/>
      <c r="D74" s="503"/>
      <c r="E74" s="503"/>
      <c r="F74" s="503"/>
      <c r="G74" s="502"/>
      <c r="H74" s="502"/>
      <c r="I74" s="502"/>
    </row>
    <row r="75" spans="1:9" ht="22.8">
      <c r="A75" s="502"/>
      <c r="B75" s="502"/>
      <c r="C75" s="502"/>
      <c r="D75" s="503"/>
      <c r="E75" s="503"/>
      <c r="F75" s="503"/>
      <c r="G75" s="502"/>
      <c r="H75" s="502"/>
      <c r="I75" s="502"/>
    </row>
    <row r="76" spans="1:9" ht="22.8">
      <c r="A76" s="502"/>
      <c r="B76" s="502"/>
      <c r="C76" s="502"/>
      <c r="D76" s="503"/>
      <c r="E76" s="503"/>
      <c r="F76" s="503"/>
      <c r="G76" s="502"/>
      <c r="H76" s="502"/>
      <c r="I76" s="502"/>
    </row>
    <row r="77" spans="1:9" ht="22.8">
      <c r="A77" s="502"/>
      <c r="B77" s="502"/>
      <c r="C77" s="502"/>
      <c r="D77" s="503"/>
      <c r="E77" s="503"/>
      <c r="F77" s="503"/>
      <c r="G77" s="502"/>
      <c r="H77" s="502"/>
      <c r="I77" s="502"/>
    </row>
    <row r="78" spans="1:9" ht="22.8">
      <c r="A78" s="502"/>
      <c r="B78" s="502"/>
      <c r="C78" s="502"/>
      <c r="D78" s="503"/>
      <c r="E78" s="503"/>
      <c r="F78" s="503"/>
      <c r="G78" s="502"/>
      <c r="H78" s="502"/>
      <c r="I78" s="502"/>
    </row>
    <row r="79" spans="1:9" ht="22.8">
      <c r="A79" s="502"/>
      <c r="B79" s="502"/>
      <c r="C79" s="502"/>
      <c r="D79" s="503"/>
      <c r="E79" s="503"/>
      <c r="F79" s="503"/>
      <c r="G79" s="502"/>
      <c r="H79" s="502"/>
      <c r="I79" s="502"/>
    </row>
    <row r="80" spans="1:9" ht="22.8">
      <c r="A80" s="502"/>
      <c r="B80" s="502"/>
      <c r="C80" s="502"/>
      <c r="D80" s="503"/>
      <c r="E80" s="503"/>
      <c r="F80" s="503"/>
      <c r="G80" s="502"/>
      <c r="H80" s="502"/>
      <c r="I80" s="502"/>
    </row>
    <row r="81" spans="1:9" ht="22.8">
      <c r="A81" s="502"/>
      <c r="B81" s="502"/>
      <c r="C81" s="502"/>
      <c r="D81" s="503"/>
      <c r="E81" s="503"/>
      <c r="F81" s="503"/>
      <c r="G81" s="502"/>
      <c r="H81" s="502"/>
      <c r="I81" s="502"/>
    </row>
    <row r="82" spans="1:9" ht="22.8">
      <c r="A82" s="502"/>
      <c r="B82" s="502"/>
      <c r="C82" s="502"/>
      <c r="D82" s="503"/>
      <c r="E82" s="503"/>
      <c r="F82" s="503"/>
      <c r="G82" s="502"/>
      <c r="H82" s="502"/>
      <c r="I82" s="502"/>
    </row>
    <row r="83" spans="1:9" ht="22.8">
      <c r="A83" s="502"/>
      <c r="B83" s="502"/>
      <c r="C83" s="502"/>
      <c r="D83" s="503"/>
      <c r="E83" s="503"/>
      <c r="F83" s="503"/>
      <c r="G83" s="502"/>
      <c r="H83" s="502"/>
      <c r="I83" s="502"/>
    </row>
    <row r="84" spans="1:9" ht="22.8">
      <c r="A84" s="502"/>
      <c r="B84" s="502"/>
      <c r="C84" s="502"/>
      <c r="D84" s="503"/>
      <c r="E84" s="503"/>
      <c r="F84" s="503"/>
      <c r="G84" s="502"/>
      <c r="H84" s="502"/>
      <c r="I84" s="502"/>
    </row>
    <row r="85" spans="1:9" ht="22.8">
      <c r="A85" s="502"/>
      <c r="B85" s="502"/>
      <c r="C85" s="502"/>
      <c r="D85" s="503"/>
      <c r="E85" s="503"/>
      <c r="F85" s="503"/>
      <c r="G85" s="502"/>
      <c r="H85" s="502"/>
      <c r="I85" s="502"/>
    </row>
    <row r="86" spans="1:9" ht="22.8">
      <c r="A86" s="502"/>
      <c r="B86" s="502"/>
      <c r="C86" s="502"/>
      <c r="D86" s="503"/>
      <c r="E86" s="503"/>
      <c r="F86" s="503"/>
      <c r="G86" s="502"/>
      <c r="H86" s="502"/>
      <c r="I86" s="502"/>
    </row>
    <row r="87" spans="1:9" ht="22.8">
      <c r="A87" s="502"/>
      <c r="B87" s="502"/>
      <c r="C87" s="502"/>
      <c r="D87" s="503"/>
      <c r="E87" s="503"/>
      <c r="F87" s="503"/>
      <c r="G87" s="502"/>
      <c r="H87" s="502"/>
      <c r="I87" s="502"/>
    </row>
    <row r="88" spans="1:9" ht="22.8">
      <c r="A88" s="502"/>
      <c r="B88" s="502"/>
      <c r="C88" s="502"/>
      <c r="D88" s="503"/>
      <c r="E88" s="503"/>
      <c r="F88" s="503"/>
      <c r="G88" s="502"/>
      <c r="H88" s="502"/>
      <c r="I88" s="502"/>
    </row>
    <row r="89" spans="1:9" ht="22.8">
      <c r="A89" s="502"/>
      <c r="B89" s="502"/>
      <c r="C89" s="502"/>
      <c r="D89" s="503"/>
      <c r="E89" s="503"/>
      <c r="F89" s="503"/>
      <c r="G89" s="502"/>
      <c r="H89" s="502"/>
      <c r="I89" s="502"/>
    </row>
    <row r="90" spans="1:9" ht="22.8">
      <c r="A90" s="502"/>
      <c r="B90" s="502"/>
      <c r="C90" s="502"/>
      <c r="D90" s="503"/>
      <c r="E90" s="503"/>
      <c r="F90" s="503"/>
      <c r="G90" s="502"/>
      <c r="H90" s="502"/>
      <c r="I90" s="502"/>
    </row>
    <row r="91" spans="1:9" ht="22.8">
      <c r="A91" s="502"/>
      <c r="B91" s="502"/>
      <c r="C91" s="502"/>
      <c r="D91" s="503"/>
      <c r="E91" s="503"/>
      <c r="F91" s="503"/>
      <c r="G91" s="502"/>
      <c r="H91" s="502"/>
      <c r="I91" s="502"/>
    </row>
    <row r="92" spans="1:9" ht="22.8">
      <c r="A92" s="502"/>
      <c r="B92" s="502"/>
      <c r="C92" s="502"/>
      <c r="D92" s="503"/>
      <c r="E92" s="503"/>
      <c r="F92" s="503"/>
      <c r="G92" s="502"/>
      <c r="H92" s="502"/>
      <c r="I92" s="502"/>
    </row>
    <row r="93" spans="1:9" ht="22.8">
      <c r="A93" s="502"/>
      <c r="B93" s="502"/>
      <c r="C93" s="502"/>
      <c r="D93" s="503"/>
      <c r="E93" s="503"/>
      <c r="F93" s="503"/>
      <c r="G93" s="502"/>
      <c r="H93" s="502"/>
      <c r="I93" s="502"/>
    </row>
    <row r="94" spans="1:9" ht="22.8">
      <c r="A94" s="502"/>
      <c r="B94" s="502"/>
      <c r="C94" s="502"/>
      <c r="D94" s="503"/>
      <c r="E94" s="503"/>
      <c r="F94" s="503"/>
      <c r="G94" s="502"/>
      <c r="H94" s="502"/>
      <c r="I94" s="502"/>
    </row>
    <row r="95" spans="1:9" ht="22.8">
      <c r="A95" s="502"/>
      <c r="B95" s="502"/>
      <c r="C95" s="502"/>
      <c r="D95" s="503"/>
      <c r="E95" s="503"/>
      <c r="F95" s="503"/>
      <c r="G95" s="502"/>
      <c r="H95" s="502"/>
      <c r="I95" s="502"/>
    </row>
    <row r="96" spans="1:9" ht="22.8">
      <c r="A96" s="502"/>
      <c r="B96" s="502"/>
      <c r="C96" s="502"/>
      <c r="D96" s="503"/>
      <c r="E96" s="503"/>
      <c r="F96" s="503"/>
      <c r="G96" s="502"/>
      <c r="H96" s="502"/>
      <c r="I96" s="502"/>
    </row>
    <row r="97" spans="1:9" ht="22.8">
      <c r="A97" s="502"/>
      <c r="B97" s="502"/>
      <c r="C97" s="502"/>
      <c r="D97" s="503"/>
      <c r="E97" s="503"/>
      <c r="F97" s="503"/>
      <c r="G97" s="502"/>
      <c r="H97" s="502"/>
      <c r="I97" s="502"/>
    </row>
    <row r="98" spans="1:9" ht="22.8">
      <c r="A98" s="502"/>
      <c r="B98" s="502"/>
      <c r="C98" s="502"/>
      <c r="D98" s="503"/>
      <c r="E98" s="503"/>
      <c r="F98" s="503"/>
      <c r="G98" s="502"/>
      <c r="H98" s="502"/>
      <c r="I98" s="502"/>
    </row>
    <row r="99" spans="1:9" ht="22.8">
      <c r="A99" s="502"/>
      <c r="B99" s="502"/>
      <c r="C99" s="502"/>
      <c r="D99" s="503"/>
      <c r="E99" s="503"/>
      <c r="F99" s="503"/>
      <c r="G99" s="502"/>
      <c r="H99" s="502"/>
      <c r="I99" s="502"/>
    </row>
    <row r="100" spans="1:9" ht="22.8">
      <c r="A100" s="502"/>
      <c r="B100" s="502"/>
      <c r="C100" s="502"/>
      <c r="D100" s="503"/>
      <c r="E100" s="503"/>
      <c r="F100" s="503"/>
      <c r="G100" s="502"/>
      <c r="H100" s="502"/>
      <c r="I100" s="502"/>
    </row>
    <row r="101" spans="1:9" ht="22.8">
      <c r="A101" s="502"/>
      <c r="B101" s="502"/>
      <c r="C101" s="502"/>
      <c r="D101" s="503"/>
      <c r="E101" s="503"/>
      <c r="F101" s="503"/>
      <c r="G101" s="502"/>
      <c r="H101" s="502"/>
      <c r="I101" s="502"/>
    </row>
    <row r="102" spans="1:9" ht="22.8">
      <c r="A102" s="502"/>
      <c r="B102" s="502"/>
      <c r="C102" s="502"/>
      <c r="D102" s="503"/>
      <c r="E102" s="503"/>
      <c r="F102" s="503"/>
      <c r="G102" s="502"/>
      <c r="H102" s="502"/>
      <c r="I102" s="502"/>
    </row>
    <row r="103" spans="1:9" ht="22.8">
      <c r="A103" s="502"/>
      <c r="B103" s="502"/>
      <c r="C103" s="502"/>
      <c r="D103" s="503"/>
      <c r="E103" s="503"/>
      <c r="F103" s="503"/>
      <c r="G103" s="502"/>
      <c r="H103" s="502"/>
      <c r="I103" s="502"/>
    </row>
    <row r="104" spans="1:9" ht="22.8">
      <c r="A104" s="502"/>
      <c r="B104" s="502"/>
      <c r="C104" s="502"/>
      <c r="D104" s="503"/>
      <c r="E104" s="503"/>
      <c r="F104" s="503"/>
      <c r="G104" s="502"/>
      <c r="H104" s="502"/>
      <c r="I104" s="502"/>
    </row>
    <row r="105" spans="1:9" ht="22.8">
      <c r="A105" s="502"/>
      <c r="B105" s="502"/>
      <c r="C105" s="502"/>
      <c r="D105" s="503"/>
      <c r="E105" s="503"/>
      <c r="F105" s="503"/>
      <c r="G105" s="502"/>
      <c r="H105" s="502"/>
      <c r="I105" s="502"/>
    </row>
    <row r="106" spans="1:9" ht="22.8">
      <c r="A106" s="502"/>
      <c r="B106" s="502"/>
      <c r="C106" s="502"/>
      <c r="D106" s="503"/>
      <c r="E106" s="503"/>
      <c r="F106" s="503"/>
      <c r="G106" s="502"/>
      <c r="H106" s="502"/>
      <c r="I106" s="502"/>
    </row>
    <row r="107" spans="1:9" ht="22.8">
      <c r="A107" s="502"/>
      <c r="B107" s="502"/>
      <c r="C107" s="502"/>
      <c r="D107" s="503"/>
      <c r="E107" s="503"/>
      <c r="F107" s="503"/>
      <c r="G107" s="502"/>
      <c r="H107" s="502"/>
      <c r="I107" s="502"/>
    </row>
    <row r="108" spans="1:9" ht="22.8">
      <c r="A108" s="502"/>
      <c r="B108" s="502"/>
      <c r="C108" s="502"/>
      <c r="D108" s="503"/>
      <c r="E108" s="503"/>
      <c r="F108" s="503"/>
      <c r="G108" s="502"/>
      <c r="H108" s="502"/>
      <c r="I108" s="502"/>
    </row>
    <row r="109" spans="1:9" ht="22.8">
      <c r="A109" s="502"/>
      <c r="B109" s="502"/>
      <c r="C109" s="502"/>
      <c r="D109" s="503"/>
      <c r="E109" s="503"/>
      <c r="F109" s="503"/>
      <c r="G109" s="502"/>
      <c r="H109" s="502"/>
      <c r="I109" s="502"/>
    </row>
    <row r="110" spans="1:9" ht="22.8">
      <c r="A110" s="502"/>
      <c r="B110" s="502"/>
      <c r="C110" s="502"/>
      <c r="D110" s="503"/>
      <c r="E110" s="503"/>
      <c r="F110" s="503"/>
      <c r="G110" s="502"/>
      <c r="H110" s="502"/>
      <c r="I110" s="502"/>
    </row>
    <row r="111" spans="1:9" ht="22.8">
      <c r="A111" s="502"/>
      <c r="B111" s="502"/>
      <c r="C111" s="502"/>
      <c r="D111" s="503"/>
      <c r="E111" s="503"/>
      <c r="F111" s="503"/>
      <c r="G111" s="502"/>
      <c r="H111" s="502"/>
      <c r="I111" s="502"/>
    </row>
    <row r="112" spans="1:9" ht="22.8">
      <c r="A112" s="502"/>
      <c r="B112" s="502"/>
      <c r="C112" s="502"/>
      <c r="D112" s="503"/>
      <c r="E112" s="503"/>
      <c r="F112" s="503"/>
      <c r="G112" s="502"/>
      <c r="H112" s="502"/>
      <c r="I112" s="502"/>
    </row>
    <row r="113" spans="1:9" ht="22.8">
      <c r="A113" s="502"/>
      <c r="B113" s="502"/>
      <c r="C113" s="502"/>
      <c r="D113" s="503"/>
      <c r="E113" s="503"/>
      <c r="F113" s="503"/>
      <c r="G113" s="502"/>
      <c r="H113" s="502"/>
      <c r="I113" s="502"/>
    </row>
    <row r="114" spans="1:9" ht="22.8">
      <c r="A114" s="502"/>
      <c r="B114" s="502"/>
      <c r="C114" s="502"/>
      <c r="D114" s="503"/>
      <c r="E114" s="503"/>
      <c r="F114" s="503"/>
      <c r="G114" s="502"/>
      <c r="H114" s="502"/>
      <c r="I114" s="502"/>
    </row>
    <row r="115" spans="1:9" ht="22.8">
      <c r="A115" s="502"/>
      <c r="B115" s="502"/>
      <c r="C115" s="502"/>
      <c r="D115" s="503"/>
      <c r="E115" s="503"/>
      <c r="F115" s="503"/>
      <c r="G115" s="502"/>
      <c r="H115" s="502"/>
      <c r="I115" s="502"/>
    </row>
    <row r="116" spans="1:9" ht="22.8">
      <c r="A116" s="502"/>
      <c r="B116" s="502"/>
      <c r="C116" s="502"/>
      <c r="D116" s="503"/>
      <c r="E116" s="503"/>
      <c r="F116" s="503"/>
      <c r="G116" s="502"/>
      <c r="H116" s="502"/>
      <c r="I116" s="502"/>
    </row>
    <row r="117" spans="1:9" ht="22.8">
      <c r="A117" s="502"/>
      <c r="B117" s="502"/>
      <c r="C117" s="502"/>
      <c r="D117" s="503"/>
      <c r="E117" s="503"/>
      <c r="F117" s="503"/>
      <c r="G117" s="502"/>
      <c r="H117" s="502"/>
      <c r="I117" s="502"/>
    </row>
    <row r="118" spans="1:9" ht="22.8">
      <c r="A118" s="502"/>
      <c r="B118" s="502"/>
      <c r="C118" s="502"/>
      <c r="D118" s="503"/>
      <c r="E118" s="503"/>
      <c r="F118" s="503"/>
      <c r="G118" s="502"/>
      <c r="H118" s="502"/>
      <c r="I118" s="502"/>
    </row>
    <row r="119" spans="1:9" ht="22.8">
      <c r="A119" s="502"/>
      <c r="B119" s="502"/>
      <c r="C119" s="502"/>
      <c r="D119" s="503"/>
      <c r="E119" s="503"/>
      <c r="F119" s="503"/>
      <c r="G119" s="502"/>
      <c r="H119" s="502"/>
      <c r="I119" s="502"/>
    </row>
    <row r="120" spans="1:9" ht="22.8">
      <c r="A120" s="502"/>
      <c r="B120" s="502"/>
      <c r="C120" s="502"/>
      <c r="D120" s="503"/>
      <c r="E120" s="503"/>
      <c r="F120" s="503"/>
      <c r="G120" s="502"/>
      <c r="H120" s="502"/>
      <c r="I120" s="502"/>
    </row>
    <row r="121" spans="1:9" ht="22.8">
      <c r="A121" s="502"/>
      <c r="B121" s="502"/>
      <c r="C121" s="502"/>
      <c r="D121" s="503"/>
      <c r="E121" s="503"/>
      <c r="F121" s="503"/>
      <c r="G121" s="502"/>
      <c r="H121" s="502"/>
      <c r="I121" s="502"/>
    </row>
    <row r="122" spans="1:9" ht="22.8">
      <c r="A122" s="502"/>
      <c r="B122" s="502"/>
      <c r="C122" s="502"/>
      <c r="D122" s="503"/>
      <c r="E122" s="503"/>
      <c r="F122" s="503"/>
      <c r="G122" s="502"/>
      <c r="H122" s="502"/>
      <c r="I122" s="502"/>
    </row>
    <row r="123" spans="1:9" ht="22.8">
      <c r="A123" s="502"/>
      <c r="B123" s="502"/>
      <c r="C123" s="502"/>
      <c r="D123" s="503"/>
      <c r="E123" s="503"/>
      <c r="F123" s="503"/>
      <c r="G123" s="502"/>
      <c r="H123" s="502"/>
      <c r="I123" s="502"/>
    </row>
    <row r="124" spans="1:9" ht="22.8">
      <c r="A124" s="502"/>
      <c r="B124" s="502"/>
      <c r="C124" s="502"/>
      <c r="D124" s="503"/>
      <c r="E124" s="503"/>
      <c r="F124" s="503"/>
      <c r="G124" s="502"/>
      <c r="H124" s="502"/>
      <c r="I124" s="502"/>
    </row>
    <row r="125" spans="1:9" ht="22.8">
      <c r="A125" s="502"/>
      <c r="B125" s="502"/>
      <c r="C125" s="502"/>
      <c r="D125" s="503"/>
      <c r="E125" s="503"/>
      <c r="F125" s="503"/>
      <c r="G125" s="502"/>
      <c r="H125" s="502"/>
      <c r="I125" s="502"/>
    </row>
    <row r="126" spans="1:9" ht="22.8">
      <c r="A126" s="502"/>
      <c r="B126" s="502"/>
      <c r="C126" s="502"/>
      <c r="D126" s="503"/>
      <c r="E126" s="503"/>
      <c r="F126" s="503"/>
      <c r="G126" s="502"/>
      <c r="H126" s="502"/>
      <c r="I126" s="502"/>
    </row>
    <row r="127" spans="1:9" ht="22.8">
      <c r="A127" s="502"/>
      <c r="B127" s="502"/>
      <c r="C127" s="502"/>
      <c r="D127" s="503"/>
      <c r="E127" s="503"/>
      <c r="F127" s="503"/>
      <c r="G127" s="502"/>
      <c r="H127" s="502"/>
      <c r="I127" s="502"/>
    </row>
    <row r="128" spans="1:9" ht="22.8">
      <c r="A128" s="502"/>
      <c r="B128" s="502"/>
      <c r="C128" s="502"/>
      <c r="D128" s="503"/>
      <c r="E128" s="503"/>
      <c r="F128" s="503"/>
      <c r="G128" s="502"/>
      <c r="H128" s="502"/>
      <c r="I128" s="502"/>
    </row>
    <row r="129" spans="1:9" ht="22.8">
      <c r="A129" s="502"/>
      <c r="B129" s="502"/>
      <c r="C129" s="502"/>
      <c r="D129" s="503"/>
      <c r="E129" s="503"/>
      <c r="F129" s="503"/>
      <c r="G129" s="502"/>
      <c r="H129" s="502"/>
      <c r="I129" s="502"/>
    </row>
    <row r="130" spans="1:9" ht="22.8">
      <c r="A130" s="502"/>
      <c r="B130" s="502"/>
      <c r="C130" s="502"/>
      <c r="D130" s="503"/>
      <c r="E130" s="503"/>
      <c r="F130" s="503"/>
      <c r="G130" s="502"/>
      <c r="H130" s="502"/>
      <c r="I130" s="502"/>
    </row>
    <row r="131" spans="1:9" ht="22.8">
      <c r="A131" s="502"/>
      <c r="B131" s="502"/>
      <c r="C131" s="502"/>
      <c r="D131" s="503"/>
      <c r="E131" s="503"/>
      <c r="F131" s="503"/>
      <c r="G131" s="502"/>
      <c r="H131" s="502"/>
      <c r="I131" s="502"/>
    </row>
    <row r="132" spans="1:9" ht="22.8">
      <c r="A132" s="502"/>
      <c r="B132" s="502"/>
      <c r="C132" s="502"/>
      <c r="D132" s="503"/>
      <c r="E132" s="503"/>
      <c r="F132" s="503"/>
      <c r="G132" s="502"/>
      <c r="H132" s="502"/>
      <c r="I132" s="502"/>
    </row>
    <row r="133" spans="1:9" ht="22.8">
      <c r="A133" s="502"/>
      <c r="B133" s="502"/>
      <c r="C133" s="502"/>
      <c r="D133" s="503"/>
      <c r="E133" s="503"/>
      <c r="F133" s="503"/>
      <c r="G133" s="502"/>
      <c r="H133" s="502"/>
      <c r="I133" s="502"/>
    </row>
    <row r="134" spans="1:9" ht="22.8">
      <c r="A134" s="502"/>
      <c r="B134" s="502"/>
      <c r="C134" s="502"/>
      <c r="D134" s="503"/>
      <c r="E134" s="503"/>
      <c r="F134" s="503"/>
      <c r="G134" s="502"/>
      <c r="H134" s="502"/>
      <c r="I134" s="502"/>
    </row>
    <row r="135" spans="1:9" ht="22.8">
      <c r="A135" s="502"/>
      <c r="B135" s="502"/>
      <c r="C135" s="502"/>
      <c r="D135" s="503"/>
      <c r="E135" s="503"/>
      <c r="F135" s="503"/>
      <c r="G135" s="502"/>
      <c r="H135" s="502"/>
      <c r="I135" s="502"/>
    </row>
    <row r="136" spans="1:9" ht="22.8">
      <c r="A136" s="502"/>
      <c r="B136" s="502"/>
      <c r="C136" s="502"/>
      <c r="D136" s="503"/>
      <c r="E136" s="503"/>
      <c r="F136" s="503"/>
      <c r="G136" s="502"/>
      <c r="H136" s="502"/>
      <c r="I136" s="502"/>
    </row>
    <row r="137" spans="1:9" ht="22.8">
      <c r="A137" s="502"/>
      <c r="B137" s="502"/>
      <c r="C137" s="502"/>
      <c r="D137" s="503"/>
      <c r="E137" s="503"/>
      <c r="F137" s="503"/>
      <c r="G137" s="502"/>
      <c r="H137" s="502"/>
      <c r="I137" s="502"/>
    </row>
    <row r="138" spans="1:9" ht="22.8">
      <c r="A138" s="502"/>
      <c r="B138" s="502"/>
      <c r="C138" s="502"/>
      <c r="D138" s="503"/>
      <c r="E138" s="503"/>
      <c r="F138" s="503"/>
      <c r="G138" s="502"/>
      <c r="H138" s="502"/>
      <c r="I138" s="502"/>
    </row>
    <row r="139" spans="1:9" ht="22.8">
      <c r="A139" s="502"/>
      <c r="B139" s="502"/>
      <c r="C139" s="502"/>
      <c r="D139" s="503"/>
      <c r="E139" s="503"/>
      <c r="F139" s="503"/>
      <c r="G139" s="502"/>
      <c r="H139" s="502"/>
      <c r="I139" s="502"/>
    </row>
    <row r="140" spans="1:9" ht="22.8">
      <c r="A140" s="502"/>
      <c r="B140" s="502"/>
      <c r="C140" s="502"/>
      <c r="D140" s="503"/>
      <c r="E140" s="503"/>
      <c r="F140" s="503"/>
      <c r="G140" s="502"/>
      <c r="H140" s="502"/>
      <c r="I140" s="502"/>
    </row>
    <row r="141" spans="1:9" ht="22.8">
      <c r="A141" s="502"/>
      <c r="B141" s="502"/>
      <c r="C141" s="502"/>
      <c r="D141" s="503"/>
      <c r="E141" s="503"/>
      <c r="F141" s="503"/>
      <c r="G141" s="502"/>
      <c r="H141" s="502"/>
      <c r="I141" s="502"/>
    </row>
    <row r="142" spans="1:9" ht="22.8">
      <c r="A142" s="502"/>
      <c r="B142" s="502"/>
      <c r="C142" s="502"/>
      <c r="D142" s="503"/>
      <c r="E142" s="503"/>
      <c r="F142" s="503"/>
      <c r="G142" s="502"/>
      <c r="H142" s="502"/>
      <c r="I142" s="502"/>
    </row>
    <row r="143" spans="1:9" ht="22.8">
      <c r="A143" s="502"/>
      <c r="B143" s="502"/>
      <c r="C143" s="502"/>
      <c r="D143" s="503"/>
      <c r="E143" s="503"/>
      <c r="F143" s="503"/>
      <c r="G143" s="502"/>
      <c r="H143" s="502"/>
      <c r="I143" s="502"/>
    </row>
    <row r="144" spans="1:9" ht="22.8">
      <c r="A144" s="502"/>
      <c r="B144" s="502"/>
      <c r="C144" s="502"/>
      <c r="D144" s="503"/>
      <c r="E144" s="503"/>
      <c r="F144" s="503"/>
      <c r="G144" s="502"/>
      <c r="H144" s="502"/>
      <c r="I144" s="502"/>
    </row>
    <row r="145" spans="1:9" ht="22.8">
      <c r="A145" s="502"/>
      <c r="B145" s="502"/>
      <c r="C145" s="502"/>
      <c r="D145" s="503"/>
      <c r="E145" s="503"/>
      <c r="F145" s="503"/>
      <c r="G145" s="502"/>
      <c r="H145" s="502"/>
      <c r="I145" s="502"/>
    </row>
    <row r="146" spans="1:9" ht="22.8">
      <c r="A146" s="502"/>
      <c r="B146" s="502"/>
      <c r="C146" s="502"/>
      <c r="D146" s="503"/>
      <c r="E146" s="503"/>
      <c r="F146" s="503"/>
      <c r="G146" s="502"/>
      <c r="H146" s="502"/>
      <c r="I146" s="502"/>
    </row>
    <row r="147" spans="1:9" ht="22.8">
      <c r="A147" s="502"/>
      <c r="B147" s="502"/>
      <c r="C147" s="502"/>
      <c r="D147" s="503"/>
      <c r="E147" s="503"/>
      <c r="F147" s="503"/>
      <c r="G147" s="502"/>
      <c r="H147" s="502"/>
      <c r="I147" s="502"/>
    </row>
    <row r="148" spans="1:9" ht="22.8">
      <c r="A148" s="502"/>
      <c r="B148" s="502"/>
      <c r="C148" s="502"/>
      <c r="D148" s="503"/>
      <c r="E148" s="503"/>
      <c r="F148" s="503"/>
      <c r="G148" s="502"/>
      <c r="H148" s="502"/>
      <c r="I148" s="502"/>
    </row>
    <row r="149" spans="1:9" ht="22.8">
      <c r="A149" s="502"/>
      <c r="B149" s="502"/>
      <c r="C149" s="502"/>
      <c r="D149" s="503"/>
      <c r="E149" s="503"/>
      <c r="F149" s="503"/>
      <c r="G149" s="502"/>
      <c r="H149" s="502"/>
      <c r="I149" s="502"/>
    </row>
    <row r="150" spans="1:9" ht="22.8">
      <c r="A150" s="502"/>
      <c r="B150" s="502"/>
      <c r="C150" s="502"/>
      <c r="D150" s="503"/>
      <c r="E150" s="503"/>
      <c r="F150" s="503"/>
      <c r="G150" s="502"/>
      <c r="H150" s="502"/>
      <c r="I150" s="502"/>
    </row>
    <row r="151" spans="1:9" ht="22.8">
      <c r="A151" s="502"/>
      <c r="B151" s="502"/>
      <c r="C151" s="502"/>
      <c r="D151" s="503"/>
      <c r="E151" s="503"/>
      <c r="F151" s="503"/>
      <c r="G151" s="502"/>
      <c r="H151" s="502"/>
      <c r="I151" s="502"/>
    </row>
    <row r="152" spans="1:9" ht="22.8">
      <c r="A152" s="502"/>
      <c r="B152" s="502"/>
      <c r="C152" s="502"/>
      <c r="D152" s="503"/>
      <c r="E152" s="503"/>
      <c r="F152" s="503"/>
      <c r="G152" s="502"/>
      <c r="H152" s="502"/>
      <c r="I152" s="502"/>
    </row>
    <row r="153" spans="1:9" ht="22.8">
      <c r="A153" s="502"/>
      <c r="B153" s="502"/>
      <c r="C153" s="502"/>
      <c r="D153" s="503"/>
      <c r="E153" s="503"/>
      <c r="F153" s="503"/>
      <c r="G153" s="502"/>
      <c r="H153" s="502"/>
      <c r="I153" s="502"/>
    </row>
    <row r="154" spans="1:9" ht="22.8">
      <c r="A154" s="502"/>
      <c r="B154" s="502"/>
      <c r="C154" s="502"/>
      <c r="D154" s="503"/>
      <c r="E154" s="503"/>
      <c r="F154" s="503"/>
      <c r="G154" s="502"/>
      <c r="H154" s="502"/>
      <c r="I154" s="502"/>
    </row>
    <row r="155" spans="1:9" ht="22.8">
      <c r="A155" s="502"/>
      <c r="B155" s="502"/>
      <c r="C155" s="502"/>
      <c r="D155" s="503"/>
      <c r="E155" s="503"/>
      <c r="F155" s="503"/>
      <c r="G155" s="502"/>
      <c r="H155" s="502"/>
      <c r="I155" s="502"/>
    </row>
    <row r="156" spans="1:9" ht="22.8">
      <c r="A156" s="502"/>
      <c r="B156" s="502"/>
      <c r="C156" s="502"/>
      <c r="D156" s="503"/>
      <c r="E156" s="503"/>
      <c r="F156" s="503"/>
      <c r="G156" s="502"/>
      <c r="H156" s="502"/>
      <c r="I156" s="502"/>
    </row>
    <row r="157" spans="1:9" ht="22.8">
      <c r="A157" s="502"/>
      <c r="B157" s="502"/>
      <c r="C157" s="502"/>
      <c r="D157" s="503"/>
      <c r="E157" s="503"/>
      <c r="F157" s="503"/>
      <c r="G157" s="502"/>
      <c r="H157" s="502"/>
      <c r="I157" s="502"/>
    </row>
    <row r="158" spans="1:9" ht="22.8">
      <c r="A158" s="502"/>
      <c r="B158" s="502"/>
      <c r="C158" s="502"/>
      <c r="D158" s="503"/>
      <c r="E158" s="503"/>
      <c r="F158" s="503"/>
      <c r="G158" s="502"/>
      <c r="H158" s="502"/>
      <c r="I158" s="502"/>
    </row>
    <row r="159" spans="1:9" ht="22.8">
      <c r="A159" s="502"/>
      <c r="B159" s="502"/>
      <c r="C159" s="502"/>
      <c r="D159" s="503"/>
      <c r="E159" s="503"/>
      <c r="F159" s="503"/>
      <c r="G159" s="502"/>
      <c r="H159" s="502"/>
      <c r="I159" s="502"/>
    </row>
    <row r="160" spans="1:9" ht="22.8">
      <c r="A160" s="502"/>
      <c r="B160" s="502"/>
      <c r="C160" s="502"/>
      <c r="D160" s="503"/>
      <c r="E160" s="503"/>
      <c r="F160" s="503"/>
      <c r="G160" s="502"/>
      <c r="H160" s="502"/>
      <c r="I160" s="502"/>
    </row>
    <row r="161" spans="1:9" ht="22.8">
      <c r="A161" s="502"/>
      <c r="B161" s="502"/>
      <c r="C161" s="502"/>
      <c r="D161" s="503"/>
      <c r="E161" s="503"/>
      <c r="F161" s="503"/>
      <c r="G161" s="502"/>
      <c r="H161" s="502"/>
      <c r="I161" s="502"/>
    </row>
    <row r="162" spans="1:9" ht="22.8">
      <c r="A162" s="502"/>
      <c r="B162" s="502"/>
      <c r="C162" s="502"/>
      <c r="D162" s="503"/>
      <c r="E162" s="503"/>
      <c r="F162" s="503"/>
      <c r="G162" s="502"/>
      <c r="H162" s="502"/>
      <c r="I162" s="502"/>
    </row>
    <row r="163" spans="1:9" ht="22.8">
      <c r="A163" s="502"/>
      <c r="B163" s="502"/>
      <c r="C163" s="502"/>
      <c r="D163" s="503"/>
      <c r="E163" s="503"/>
      <c r="F163" s="503"/>
      <c r="G163" s="502"/>
      <c r="H163" s="502"/>
      <c r="I163" s="502"/>
    </row>
    <row r="164" spans="1:9" ht="22.8">
      <c r="A164" s="502"/>
      <c r="B164" s="502"/>
      <c r="C164" s="502"/>
      <c r="D164" s="503"/>
      <c r="E164" s="503"/>
      <c r="F164" s="503"/>
      <c r="G164" s="502"/>
      <c r="H164" s="502"/>
      <c r="I164" s="502"/>
    </row>
    <row r="165" spans="1:9" ht="22.8">
      <c r="A165" s="502"/>
      <c r="B165" s="502"/>
      <c r="C165" s="502"/>
      <c r="D165" s="503"/>
      <c r="E165" s="503"/>
      <c r="F165" s="503"/>
      <c r="G165" s="502"/>
      <c r="H165" s="502"/>
      <c r="I165" s="502"/>
    </row>
    <row r="166" spans="1:9" ht="22.8">
      <c r="A166" s="502"/>
      <c r="B166" s="502"/>
      <c r="C166" s="502"/>
      <c r="D166" s="503"/>
      <c r="E166" s="503"/>
      <c r="F166" s="503"/>
      <c r="G166" s="502"/>
      <c r="H166" s="502"/>
      <c r="I166" s="502"/>
    </row>
    <row r="167" spans="1:9" ht="22.8">
      <c r="A167" s="502"/>
      <c r="B167" s="502"/>
      <c r="C167" s="502"/>
      <c r="D167" s="503"/>
      <c r="E167" s="503"/>
      <c r="F167" s="503"/>
      <c r="G167" s="502"/>
      <c r="H167" s="502"/>
      <c r="I167" s="502"/>
    </row>
    <row r="168" spans="1:9" ht="22.8">
      <c r="A168" s="502"/>
      <c r="B168" s="502"/>
      <c r="C168" s="502"/>
      <c r="D168" s="503"/>
      <c r="E168" s="503"/>
      <c r="F168" s="503"/>
      <c r="G168" s="502"/>
      <c r="H168" s="502"/>
      <c r="I168" s="502"/>
    </row>
    <row r="169" spans="1:9" ht="22.8">
      <c r="A169" s="502"/>
      <c r="B169" s="502"/>
      <c r="C169" s="502"/>
      <c r="D169" s="503"/>
      <c r="E169" s="503"/>
      <c r="F169" s="503"/>
      <c r="G169" s="502"/>
      <c r="H169" s="502"/>
      <c r="I169" s="502"/>
    </row>
    <row r="170" spans="1:9" ht="22.8">
      <c r="A170" s="502"/>
      <c r="B170" s="502"/>
      <c r="C170" s="502"/>
      <c r="D170" s="503"/>
      <c r="E170" s="503"/>
      <c r="F170" s="503"/>
      <c r="G170" s="502"/>
      <c r="H170" s="502"/>
      <c r="I170" s="502"/>
    </row>
    <row r="171" spans="1:9" ht="22.8">
      <c r="A171" s="502"/>
      <c r="B171" s="502"/>
      <c r="C171" s="502"/>
      <c r="D171" s="503"/>
      <c r="E171" s="503"/>
      <c r="F171" s="503"/>
      <c r="G171" s="502"/>
      <c r="H171" s="502"/>
      <c r="I171" s="502"/>
    </row>
    <row r="172" spans="1:9" ht="22.8">
      <c r="A172" s="502"/>
      <c r="B172" s="502"/>
      <c r="C172" s="502"/>
      <c r="D172" s="503"/>
      <c r="E172" s="503"/>
      <c r="F172" s="503"/>
      <c r="G172" s="502"/>
      <c r="H172" s="502"/>
      <c r="I172" s="502"/>
    </row>
    <row r="173" spans="1:9" ht="22.8">
      <c r="A173" s="502"/>
      <c r="B173" s="502"/>
      <c r="C173" s="502"/>
      <c r="D173" s="503"/>
      <c r="E173" s="503"/>
      <c r="F173" s="503"/>
      <c r="G173" s="502"/>
      <c r="H173" s="502"/>
      <c r="I173" s="502"/>
    </row>
    <row r="174" spans="1:9" ht="22.8">
      <c r="A174" s="502"/>
      <c r="B174" s="502"/>
      <c r="C174" s="502"/>
      <c r="D174" s="503"/>
      <c r="E174" s="503"/>
      <c r="F174" s="503"/>
      <c r="G174" s="502"/>
      <c r="H174" s="502"/>
      <c r="I174" s="502"/>
    </row>
    <row r="175" spans="1:9" ht="22.8">
      <c r="A175" s="502"/>
      <c r="B175" s="502"/>
      <c r="C175" s="502"/>
      <c r="D175" s="503"/>
      <c r="E175" s="503"/>
      <c r="F175" s="503"/>
      <c r="G175" s="502"/>
      <c r="H175" s="502"/>
      <c r="I175" s="502"/>
    </row>
    <row r="176" spans="1:9" ht="22.8">
      <c r="A176" s="502"/>
      <c r="B176" s="502"/>
      <c r="C176" s="502"/>
      <c r="D176" s="503"/>
      <c r="E176" s="503"/>
      <c r="F176" s="503"/>
      <c r="G176" s="502"/>
      <c r="H176" s="502"/>
      <c r="I176" s="502"/>
    </row>
    <row r="177" spans="1:9" ht="22.8">
      <c r="A177" s="502"/>
      <c r="B177" s="502"/>
      <c r="C177" s="502"/>
      <c r="D177" s="503"/>
      <c r="E177" s="503"/>
      <c r="F177" s="503"/>
      <c r="G177" s="502"/>
      <c r="H177" s="502"/>
      <c r="I177" s="502"/>
    </row>
    <row r="178" spans="1:9" ht="22.8">
      <c r="A178" s="502"/>
      <c r="B178" s="502"/>
      <c r="C178" s="502"/>
      <c r="D178" s="503"/>
      <c r="E178" s="503"/>
      <c r="F178" s="503"/>
      <c r="G178" s="502"/>
      <c r="H178" s="502"/>
      <c r="I178" s="502"/>
    </row>
    <row r="179" spans="1:9" ht="22.8">
      <c r="A179" s="502"/>
      <c r="B179" s="502"/>
      <c r="C179" s="502"/>
      <c r="D179" s="503"/>
      <c r="E179" s="503"/>
      <c r="F179" s="503"/>
      <c r="G179" s="502"/>
      <c r="H179" s="502"/>
      <c r="I179" s="502"/>
    </row>
    <row r="180" spans="1:9" ht="22.8">
      <c r="A180" s="502"/>
      <c r="B180" s="502"/>
      <c r="C180" s="502"/>
      <c r="D180" s="503"/>
      <c r="E180" s="503"/>
      <c r="F180" s="503"/>
      <c r="G180" s="502"/>
      <c r="H180" s="502"/>
      <c r="I180" s="502"/>
    </row>
    <row r="181" spans="1:9" ht="22.8">
      <c r="A181" s="502"/>
      <c r="B181" s="502"/>
      <c r="C181" s="502"/>
      <c r="D181" s="503"/>
      <c r="E181" s="503"/>
      <c r="F181" s="503"/>
      <c r="G181" s="502"/>
      <c r="H181" s="502"/>
      <c r="I181" s="502"/>
    </row>
    <row r="182" spans="1:9" ht="22.8">
      <c r="A182" s="502"/>
      <c r="B182" s="502"/>
      <c r="C182" s="502"/>
      <c r="D182" s="503"/>
      <c r="E182" s="503"/>
      <c r="F182" s="503"/>
      <c r="G182" s="502"/>
      <c r="H182" s="502"/>
      <c r="I182" s="502"/>
    </row>
    <row r="183" spans="1:9" ht="22.8">
      <c r="A183" s="502"/>
      <c r="B183" s="502"/>
      <c r="C183" s="502"/>
      <c r="D183" s="503"/>
      <c r="E183" s="503"/>
      <c r="F183" s="503"/>
      <c r="G183" s="502"/>
      <c r="H183" s="502"/>
      <c r="I183" s="502"/>
    </row>
    <row r="184" spans="1:9" ht="22.8">
      <c r="A184" s="502"/>
      <c r="B184" s="502"/>
      <c r="C184" s="502"/>
      <c r="D184" s="503"/>
      <c r="E184" s="503"/>
      <c r="F184" s="503"/>
      <c r="G184" s="502"/>
      <c r="H184" s="502"/>
      <c r="I184" s="502"/>
    </row>
    <row r="185" spans="1:9" ht="22.8">
      <c r="A185" s="502"/>
      <c r="B185" s="502"/>
      <c r="C185" s="502"/>
      <c r="D185" s="503"/>
      <c r="E185" s="503"/>
      <c r="F185" s="503"/>
      <c r="G185" s="502"/>
      <c r="H185" s="502"/>
      <c r="I185" s="502"/>
    </row>
    <row r="186" spans="1:9" ht="22.8">
      <c r="A186" s="502"/>
      <c r="B186" s="502"/>
      <c r="C186" s="502"/>
      <c r="D186" s="503"/>
      <c r="E186" s="503"/>
      <c r="F186" s="503"/>
      <c r="G186" s="502"/>
      <c r="H186" s="502"/>
      <c r="I186" s="502"/>
    </row>
    <row r="187" spans="1:9" ht="22.8">
      <c r="A187" s="502"/>
      <c r="B187" s="502"/>
      <c r="C187" s="502"/>
      <c r="D187" s="503"/>
      <c r="E187" s="503"/>
      <c r="F187" s="503"/>
      <c r="G187" s="502"/>
      <c r="H187" s="502"/>
      <c r="I187" s="502"/>
    </row>
    <row r="188" spans="1:9" ht="22.8">
      <c r="A188" s="502"/>
      <c r="B188" s="502"/>
      <c r="C188" s="502"/>
      <c r="D188" s="503"/>
      <c r="E188" s="503"/>
      <c r="F188" s="503"/>
      <c r="G188" s="502"/>
      <c r="H188" s="502"/>
      <c r="I188" s="502"/>
    </row>
    <row r="189" spans="1:9" ht="22.8">
      <c r="A189" s="502"/>
      <c r="B189" s="502"/>
      <c r="C189" s="502"/>
      <c r="D189" s="503"/>
      <c r="E189" s="503"/>
      <c r="F189" s="503"/>
      <c r="G189" s="502"/>
      <c r="H189" s="502"/>
      <c r="I189" s="502"/>
    </row>
    <row r="190" spans="1:9" ht="22.8">
      <c r="A190" s="502"/>
      <c r="B190" s="502"/>
      <c r="C190" s="502"/>
      <c r="D190" s="503"/>
      <c r="E190" s="503"/>
      <c r="F190" s="503"/>
      <c r="G190" s="502"/>
      <c r="H190" s="502"/>
      <c r="I190" s="502"/>
    </row>
    <row r="191" spans="1:9" ht="22.8">
      <c r="A191" s="502"/>
      <c r="B191" s="502"/>
      <c r="C191" s="502"/>
      <c r="D191" s="503"/>
      <c r="E191" s="503"/>
      <c r="F191" s="503"/>
      <c r="G191" s="502"/>
      <c r="H191" s="502"/>
      <c r="I191" s="502"/>
    </row>
    <row r="192" spans="1:9" ht="22.8">
      <c r="A192" s="502"/>
      <c r="B192" s="502"/>
      <c r="C192" s="502"/>
      <c r="D192" s="503"/>
      <c r="E192" s="503"/>
      <c r="F192" s="503"/>
      <c r="G192" s="502"/>
      <c r="H192" s="502"/>
      <c r="I192" s="502"/>
    </row>
    <row r="193" spans="1:9" ht="22.8">
      <c r="A193" s="502"/>
      <c r="B193" s="502"/>
      <c r="C193" s="502"/>
      <c r="D193" s="503"/>
      <c r="E193" s="503"/>
      <c r="F193" s="503"/>
      <c r="G193" s="502"/>
      <c r="H193" s="502"/>
      <c r="I193" s="502"/>
    </row>
    <row r="194" spans="1:9" ht="22.8">
      <c r="A194" s="502"/>
      <c r="B194" s="502"/>
      <c r="C194" s="502"/>
      <c r="D194" s="503"/>
      <c r="E194" s="503"/>
      <c r="F194" s="503"/>
      <c r="G194" s="502"/>
      <c r="H194" s="502"/>
      <c r="I194" s="502"/>
    </row>
    <row r="195" spans="1:9" ht="22.8">
      <c r="A195" s="502"/>
      <c r="B195" s="502"/>
      <c r="C195" s="502"/>
      <c r="D195" s="503"/>
      <c r="E195" s="503"/>
      <c r="F195" s="503"/>
      <c r="G195" s="502"/>
      <c r="H195" s="502"/>
      <c r="I195" s="502"/>
    </row>
    <row r="196" spans="1:9" ht="22.8">
      <c r="A196" s="502"/>
      <c r="B196" s="502"/>
      <c r="C196" s="502"/>
      <c r="D196" s="503"/>
      <c r="E196" s="503"/>
      <c r="F196" s="503"/>
      <c r="G196" s="502"/>
      <c r="H196" s="502"/>
      <c r="I196" s="502"/>
    </row>
    <row r="197" spans="1:9" ht="22.8">
      <c r="A197" s="502"/>
      <c r="B197" s="502"/>
      <c r="C197" s="502"/>
      <c r="D197" s="503"/>
      <c r="E197" s="503"/>
      <c r="F197" s="503"/>
      <c r="G197" s="502"/>
      <c r="H197" s="502"/>
      <c r="I197" s="502"/>
    </row>
    <row r="198" spans="1:9" ht="22.8">
      <c r="A198" s="502"/>
      <c r="B198" s="502"/>
      <c r="C198" s="502"/>
      <c r="D198" s="503"/>
      <c r="E198" s="503"/>
      <c r="F198" s="503"/>
      <c r="G198" s="502"/>
      <c r="H198" s="502"/>
      <c r="I198" s="502"/>
    </row>
    <row r="199" spans="1:9" ht="22.8">
      <c r="A199" s="502"/>
      <c r="B199" s="502"/>
      <c r="C199" s="502"/>
      <c r="D199" s="503"/>
      <c r="E199" s="503"/>
      <c r="F199" s="503"/>
      <c r="G199" s="502"/>
      <c r="H199" s="502"/>
      <c r="I199" s="502"/>
    </row>
    <row r="200" spans="1:9" ht="22.8">
      <c r="A200" s="502"/>
      <c r="B200" s="502"/>
      <c r="C200" s="502"/>
      <c r="D200" s="503"/>
      <c r="E200" s="503"/>
      <c r="F200" s="503"/>
      <c r="G200" s="502"/>
      <c r="H200" s="502"/>
      <c r="I200" s="502"/>
    </row>
    <row r="201" spans="1:9" ht="22.8">
      <c r="A201" s="502"/>
      <c r="B201" s="502"/>
      <c r="C201" s="502"/>
      <c r="D201" s="503"/>
      <c r="E201" s="503"/>
      <c r="F201" s="503"/>
      <c r="G201" s="502"/>
      <c r="H201" s="502"/>
      <c r="I201" s="502"/>
    </row>
    <row r="202" spans="1:9" ht="22.8">
      <c r="A202" s="502"/>
      <c r="B202" s="502"/>
      <c r="C202" s="502"/>
      <c r="D202" s="503"/>
      <c r="E202" s="503"/>
      <c r="F202" s="503"/>
      <c r="G202" s="502"/>
      <c r="H202" s="502"/>
      <c r="I202" s="502"/>
    </row>
    <row r="203" spans="1:9" ht="22.8">
      <c r="A203" s="502"/>
      <c r="B203" s="502"/>
      <c r="C203" s="502"/>
      <c r="D203" s="503"/>
      <c r="E203" s="503"/>
      <c r="F203" s="503"/>
      <c r="G203" s="502"/>
      <c r="H203" s="502"/>
      <c r="I203" s="502"/>
    </row>
    <row r="204" spans="1:9" ht="22.8">
      <c r="A204" s="502"/>
      <c r="B204" s="502"/>
      <c r="C204" s="502"/>
      <c r="D204" s="503"/>
      <c r="E204" s="503"/>
      <c r="F204" s="503"/>
      <c r="G204" s="502"/>
      <c r="H204" s="502"/>
      <c r="I204" s="502"/>
    </row>
    <row r="205" spans="1:9" ht="22.8">
      <c r="A205" s="502"/>
      <c r="B205" s="502"/>
      <c r="C205" s="502"/>
      <c r="D205" s="503"/>
      <c r="E205" s="503"/>
      <c r="F205" s="503"/>
      <c r="G205" s="502"/>
      <c r="H205" s="502"/>
      <c r="I205" s="502"/>
    </row>
    <row r="206" spans="1:9" ht="22.8">
      <c r="A206" s="502"/>
      <c r="B206" s="502"/>
      <c r="C206" s="502"/>
      <c r="D206" s="503"/>
      <c r="E206" s="503"/>
      <c r="F206" s="503"/>
      <c r="G206" s="502"/>
      <c r="H206" s="502"/>
      <c r="I206" s="502"/>
    </row>
    <row r="207" spans="1:9" ht="22.8">
      <c r="A207" s="502"/>
      <c r="B207" s="502"/>
      <c r="C207" s="502"/>
      <c r="D207" s="503"/>
      <c r="E207" s="503"/>
      <c r="F207" s="503"/>
      <c r="G207" s="502"/>
      <c r="H207" s="502"/>
      <c r="I207" s="502"/>
    </row>
    <row r="208" spans="1:9" ht="22.8">
      <c r="A208" s="502"/>
      <c r="B208" s="502"/>
      <c r="C208" s="502"/>
      <c r="D208" s="503"/>
      <c r="E208" s="503"/>
      <c r="F208" s="503"/>
      <c r="G208" s="502"/>
      <c r="H208" s="502"/>
      <c r="I208" s="502"/>
    </row>
    <row r="209" spans="1:9" ht="22.8">
      <c r="A209" s="502"/>
      <c r="B209" s="502"/>
      <c r="C209" s="502"/>
      <c r="D209" s="503"/>
      <c r="E209" s="503"/>
      <c r="F209" s="503"/>
      <c r="G209" s="502"/>
      <c r="H209" s="502"/>
      <c r="I209" s="502"/>
    </row>
    <row r="210" spans="1:9" ht="22.8">
      <c r="A210" s="502"/>
      <c r="B210" s="502"/>
      <c r="C210" s="502"/>
      <c r="D210" s="503"/>
      <c r="E210" s="503"/>
      <c r="F210" s="503"/>
      <c r="G210" s="502"/>
      <c r="H210" s="502"/>
      <c r="I210" s="502"/>
    </row>
    <row r="211" spans="1:9" ht="22.8">
      <c r="A211" s="502"/>
      <c r="B211" s="502"/>
      <c r="C211" s="502"/>
      <c r="D211" s="503"/>
      <c r="E211" s="503"/>
      <c r="F211" s="503"/>
      <c r="G211" s="502"/>
      <c r="H211" s="502"/>
      <c r="I211" s="502"/>
    </row>
    <row r="212" spans="1:9" ht="22.8">
      <c r="A212" s="502"/>
      <c r="B212" s="502"/>
      <c r="C212" s="502"/>
      <c r="D212" s="503"/>
      <c r="E212" s="503"/>
      <c r="F212" s="503"/>
      <c r="G212" s="502"/>
      <c r="H212" s="502"/>
      <c r="I212" s="502"/>
    </row>
    <row r="213" spans="1:9" ht="22.8">
      <c r="A213" s="502"/>
      <c r="B213" s="502"/>
      <c r="C213" s="502"/>
      <c r="D213" s="503"/>
      <c r="E213" s="503"/>
      <c r="F213" s="503"/>
      <c r="G213" s="502"/>
      <c r="H213" s="502"/>
      <c r="I213" s="502"/>
    </row>
    <row r="214" spans="1:9" ht="22.8">
      <c r="A214" s="502"/>
      <c r="B214" s="502"/>
      <c r="C214" s="502"/>
      <c r="D214" s="503"/>
      <c r="E214" s="503"/>
      <c r="F214" s="503"/>
      <c r="G214" s="502"/>
      <c r="H214" s="502"/>
      <c r="I214" s="502"/>
    </row>
    <row r="215" spans="1:9" ht="22.8">
      <c r="A215" s="502"/>
      <c r="B215" s="502"/>
      <c r="C215" s="502"/>
      <c r="D215" s="503"/>
      <c r="E215" s="503"/>
      <c r="F215" s="503"/>
      <c r="G215" s="502"/>
      <c r="H215" s="502"/>
      <c r="I215" s="502"/>
    </row>
    <row r="216" spans="1:9" ht="22.8">
      <c r="A216" s="502"/>
      <c r="B216" s="502"/>
      <c r="C216" s="502"/>
      <c r="D216" s="503"/>
      <c r="E216" s="503"/>
      <c r="F216" s="503"/>
      <c r="G216" s="502"/>
      <c r="H216" s="502"/>
      <c r="I216" s="502"/>
    </row>
    <row r="217" spans="1:9" ht="22.8">
      <c r="A217" s="502"/>
      <c r="B217" s="502"/>
      <c r="C217" s="502"/>
      <c r="D217" s="503"/>
      <c r="E217" s="503"/>
      <c r="F217" s="503"/>
      <c r="G217" s="502"/>
      <c r="H217" s="502"/>
      <c r="I217" s="502"/>
    </row>
    <row r="218" spans="1:9" ht="22.8">
      <c r="A218" s="502"/>
      <c r="B218" s="502"/>
      <c r="C218" s="502"/>
      <c r="D218" s="503"/>
      <c r="E218" s="503"/>
      <c r="F218" s="503"/>
      <c r="G218" s="502"/>
      <c r="H218" s="502"/>
      <c r="I218" s="502"/>
    </row>
    <row r="219" spans="1:9" ht="22.8">
      <c r="A219" s="502"/>
      <c r="B219" s="502"/>
      <c r="C219" s="502"/>
      <c r="D219" s="503"/>
      <c r="E219" s="503"/>
      <c r="F219" s="503"/>
      <c r="G219" s="502"/>
      <c r="H219" s="502"/>
      <c r="I219" s="502"/>
    </row>
    <row r="220" spans="1:9" ht="22.8">
      <c r="A220" s="502"/>
      <c r="B220" s="502"/>
      <c r="C220" s="502"/>
      <c r="D220" s="503"/>
      <c r="E220" s="503"/>
      <c r="F220" s="503"/>
      <c r="G220" s="502"/>
      <c r="H220" s="502"/>
      <c r="I220" s="502"/>
    </row>
    <row r="221" spans="1:9" ht="22.8">
      <c r="A221" s="502"/>
      <c r="B221" s="502"/>
      <c r="C221" s="502"/>
      <c r="D221" s="503"/>
      <c r="E221" s="503"/>
      <c r="F221" s="503"/>
      <c r="G221" s="502"/>
      <c r="H221" s="502"/>
      <c r="I221" s="502"/>
    </row>
    <row r="222" spans="1:9" ht="22.8">
      <c r="A222" s="502"/>
      <c r="B222" s="502"/>
      <c r="C222" s="502"/>
      <c r="D222" s="503"/>
      <c r="E222" s="503"/>
      <c r="F222" s="503"/>
      <c r="G222" s="502"/>
      <c r="H222" s="502"/>
      <c r="I222" s="502"/>
    </row>
    <row r="223" spans="1:9" ht="22.8">
      <c r="A223" s="502"/>
      <c r="B223" s="502"/>
      <c r="C223" s="502"/>
      <c r="D223" s="503"/>
      <c r="E223" s="503"/>
      <c r="F223" s="503"/>
      <c r="G223" s="502"/>
      <c r="H223" s="502"/>
      <c r="I223" s="502"/>
    </row>
    <row r="224" spans="1:9" ht="22.8">
      <c r="A224" s="502"/>
      <c r="B224" s="502"/>
      <c r="C224" s="502"/>
      <c r="D224" s="503"/>
      <c r="E224" s="503"/>
      <c r="F224" s="503"/>
      <c r="G224" s="502"/>
      <c r="H224" s="502"/>
      <c r="I224" s="502"/>
    </row>
  </sheetData>
  <mergeCells count="18">
    <mergeCell ref="A4:L4"/>
    <mergeCell ref="I1:J1"/>
    <mergeCell ref="K1:L1"/>
    <mergeCell ref="I2:J2"/>
    <mergeCell ref="K2:L2"/>
    <mergeCell ref="A3:L3"/>
    <mergeCell ref="K13:L13"/>
    <mergeCell ref="A15:L15"/>
    <mergeCell ref="A16:L16"/>
    <mergeCell ref="A17:L17"/>
    <mergeCell ref="A5:A7"/>
    <mergeCell ref="B5:B7"/>
    <mergeCell ref="C5:I5"/>
    <mergeCell ref="J5:L5"/>
    <mergeCell ref="C6:C7"/>
    <mergeCell ref="D6:F6"/>
    <mergeCell ref="G6:I6"/>
    <mergeCell ref="J6:L6"/>
  </mergeCells>
  <phoneticPr fontId="57"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0482-B061-4A82-A433-465B56CCA56A}">
  <dimension ref="A1:L186"/>
  <sheetViews>
    <sheetView workbookViewId="0">
      <selection activeCell="I6" sqref="I6:K6"/>
    </sheetView>
  </sheetViews>
  <sheetFormatPr defaultColWidth="9" defaultRowHeight="15.6"/>
  <cols>
    <col min="1" max="1" width="12.21875" style="456" customWidth="1"/>
    <col min="2" max="3" width="11" style="456" customWidth="1"/>
    <col min="4" max="6" width="11" style="498" customWidth="1"/>
    <col min="7" max="12" width="11" style="456" customWidth="1"/>
    <col min="13" max="256" width="9" style="456"/>
    <col min="257" max="257" width="12.21875" style="456" customWidth="1"/>
    <col min="258" max="268" width="11" style="456" customWidth="1"/>
    <col min="269" max="512" width="9" style="456"/>
    <col min="513" max="513" width="12.21875" style="456" customWidth="1"/>
    <col min="514" max="524" width="11" style="456" customWidth="1"/>
    <col min="525" max="768" width="9" style="456"/>
    <col min="769" max="769" width="12.21875" style="456" customWidth="1"/>
    <col min="770" max="780" width="11" style="456" customWidth="1"/>
    <col min="781" max="1024" width="9" style="456"/>
    <col min="1025" max="1025" width="12.21875" style="456" customWidth="1"/>
    <col min="1026" max="1036" width="11" style="456" customWidth="1"/>
    <col min="1037" max="1280" width="9" style="456"/>
    <col min="1281" max="1281" width="12.21875" style="456" customWidth="1"/>
    <col min="1282" max="1292" width="11" style="456" customWidth="1"/>
    <col min="1293" max="1536" width="9" style="456"/>
    <col min="1537" max="1537" width="12.21875" style="456" customWidth="1"/>
    <col min="1538" max="1548" width="11" style="456" customWidth="1"/>
    <col min="1549" max="1792" width="9" style="456"/>
    <col min="1793" max="1793" width="12.21875" style="456" customWidth="1"/>
    <col min="1794" max="1804" width="11" style="456" customWidth="1"/>
    <col min="1805" max="2048" width="9" style="456"/>
    <col min="2049" max="2049" width="12.21875" style="456" customWidth="1"/>
    <col min="2050" max="2060" width="11" style="456" customWidth="1"/>
    <col min="2061" max="2304" width="9" style="456"/>
    <col min="2305" max="2305" width="12.21875" style="456" customWidth="1"/>
    <col min="2306" max="2316" width="11" style="456" customWidth="1"/>
    <col min="2317" max="2560" width="9" style="456"/>
    <col min="2561" max="2561" width="12.21875" style="456" customWidth="1"/>
    <col min="2562" max="2572" width="11" style="456" customWidth="1"/>
    <col min="2573" max="2816" width="9" style="456"/>
    <col min="2817" max="2817" width="12.21875" style="456" customWidth="1"/>
    <col min="2818" max="2828" width="11" style="456" customWidth="1"/>
    <col min="2829" max="3072" width="9" style="456"/>
    <col min="3073" max="3073" width="12.21875" style="456" customWidth="1"/>
    <col min="3074" max="3084" width="11" style="456" customWidth="1"/>
    <col min="3085" max="3328" width="9" style="456"/>
    <col min="3329" max="3329" width="12.21875" style="456" customWidth="1"/>
    <col min="3330" max="3340" width="11" style="456" customWidth="1"/>
    <col min="3341" max="3584" width="9" style="456"/>
    <col min="3585" max="3585" width="12.21875" style="456" customWidth="1"/>
    <col min="3586" max="3596" width="11" style="456" customWidth="1"/>
    <col min="3597" max="3840" width="9" style="456"/>
    <col min="3841" max="3841" width="12.21875" style="456" customWidth="1"/>
    <col min="3842" max="3852" width="11" style="456" customWidth="1"/>
    <col min="3853" max="4096" width="9" style="456"/>
    <col min="4097" max="4097" width="12.21875" style="456" customWidth="1"/>
    <col min="4098" max="4108" width="11" style="456" customWidth="1"/>
    <col min="4109" max="4352" width="9" style="456"/>
    <col min="4353" max="4353" width="12.21875" style="456" customWidth="1"/>
    <col min="4354" max="4364" width="11" style="456" customWidth="1"/>
    <col min="4365" max="4608" width="9" style="456"/>
    <col min="4609" max="4609" width="12.21875" style="456" customWidth="1"/>
    <col min="4610" max="4620" width="11" style="456" customWidth="1"/>
    <col min="4621" max="4864" width="9" style="456"/>
    <col min="4865" max="4865" width="12.21875" style="456" customWidth="1"/>
    <col min="4866" max="4876" width="11" style="456" customWidth="1"/>
    <col min="4877" max="5120" width="9" style="456"/>
    <col min="5121" max="5121" width="12.21875" style="456" customWidth="1"/>
    <col min="5122" max="5132" width="11" style="456" customWidth="1"/>
    <col min="5133" max="5376" width="9" style="456"/>
    <col min="5377" max="5377" width="12.21875" style="456" customWidth="1"/>
    <col min="5378" max="5388" width="11" style="456" customWidth="1"/>
    <col min="5389" max="5632" width="9" style="456"/>
    <col min="5633" max="5633" width="12.21875" style="456" customWidth="1"/>
    <col min="5634" max="5644" width="11" style="456" customWidth="1"/>
    <col min="5645" max="5888" width="9" style="456"/>
    <col min="5889" max="5889" width="12.21875" style="456" customWidth="1"/>
    <col min="5890" max="5900" width="11" style="456" customWidth="1"/>
    <col min="5901" max="6144" width="9" style="456"/>
    <col min="6145" max="6145" width="12.21875" style="456" customWidth="1"/>
    <col min="6146" max="6156" width="11" style="456" customWidth="1"/>
    <col min="6157" max="6400" width="9" style="456"/>
    <col min="6401" max="6401" width="12.21875" style="456" customWidth="1"/>
    <col min="6402" max="6412" width="11" style="456" customWidth="1"/>
    <col min="6413" max="6656" width="9" style="456"/>
    <col min="6657" max="6657" width="12.21875" style="456" customWidth="1"/>
    <col min="6658" max="6668" width="11" style="456" customWidth="1"/>
    <col min="6669" max="6912" width="9" style="456"/>
    <col min="6913" max="6913" width="12.21875" style="456" customWidth="1"/>
    <col min="6914" max="6924" width="11" style="456" customWidth="1"/>
    <col min="6925" max="7168" width="9" style="456"/>
    <col min="7169" max="7169" width="12.21875" style="456" customWidth="1"/>
    <col min="7170" max="7180" width="11" style="456" customWidth="1"/>
    <col min="7181" max="7424" width="9" style="456"/>
    <col min="7425" max="7425" width="12.21875" style="456" customWidth="1"/>
    <col min="7426" max="7436" width="11" style="456" customWidth="1"/>
    <col min="7437" max="7680" width="9" style="456"/>
    <col min="7681" max="7681" width="12.21875" style="456" customWidth="1"/>
    <col min="7682" max="7692" width="11" style="456" customWidth="1"/>
    <col min="7693" max="7936" width="9" style="456"/>
    <col min="7937" max="7937" width="12.21875" style="456" customWidth="1"/>
    <col min="7938" max="7948" width="11" style="456" customWidth="1"/>
    <col min="7949" max="8192" width="9" style="456"/>
    <col min="8193" max="8193" width="12.21875" style="456" customWidth="1"/>
    <col min="8194" max="8204" width="11" style="456" customWidth="1"/>
    <col min="8205" max="8448" width="9" style="456"/>
    <col min="8449" max="8449" width="12.21875" style="456" customWidth="1"/>
    <col min="8450" max="8460" width="11" style="456" customWidth="1"/>
    <col min="8461" max="8704" width="9" style="456"/>
    <col min="8705" max="8705" width="12.21875" style="456" customWidth="1"/>
    <col min="8706" max="8716" width="11" style="456" customWidth="1"/>
    <col min="8717" max="8960" width="9" style="456"/>
    <col min="8961" max="8961" width="12.21875" style="456" customWidth="1"/>
    <col min="8962" max="8972" width="11" style="456" customWidth="1"/>
    <col min="8973" max="9216" width="9" style="456"/>
    <col min="9217" max="9217" width="12.21875" style="456" customWidth="1"/>
    <col min="9218" max="9228" width="11" style="456" customWidth="1"/>
    <col min="9229" max="9472" width="9" style="456"/>
    <col min="9473" max="9473" width="12.21875" style="456" customWidth="1"/>
    <col min="9474" max="9484" width="11" style="456" customWidth="1"/>
    <col min="9485" max="9728" width="9" style="456"/>
    <col min="9729" max="9729" width="12.21875" style="456" customWidth="1"/>
    <col min="9730" max="9740" width="11" style="456" customWidth="1"/>
    <col min="9741" max="9984" width="9" style="456"/>
    <col min="9985" max="9985" width="12.21875" style="456" customWidth="1"/>
    <col min="9986" max="9996" width="11" style="456" customWidth="1"/>
    <col min="9997" max="10240" width="9" style="456"/>
    <col min="10241" max="10241" width="12.21875" style="456" customWidth="1"/>
    <col min="10242" max="10252" width="11" style="456" customWidth="1"/>
    <col min="10253" max="10496" width="9" style="456"/>
    <col min="10497" max="10497" width="12.21875" style="456" customWidth="1"/>
    <col min="10498" max="10508" width="11" style="456" customWidth="1"/>
    <col min="10509" max="10752" width="9" style="456"/>
    <col min="10753" max="10753" width="12.21875" style="456" customWidth="1"/>
    <col min="10754" max="10764" width="11" style="456" customWidth="1"/>
    <col min="10765" max="11008" width="9" style="456"/>
    <col min="11009" max="11009" width="12.21875" style="456" customWidth="1"/>
    <col min="11010" max="11020" width="11" style="456" customWidth="1"/>
    <col min="11021" max="11264" width="9" style="456"/>
    <col min="11265" max="11265" width="12.21875" style="456" customWidth="1"/>
    <col min="11266" max="11276" width="11" style="456" customWidth="1"/>
    <col min="11277" max="11520" width="9" style="456"/>
    <col min="11521" max="11521" width="12.21875" style="456" customWidth="1"/>
    <col min="11522" max="11532" width="11" style="456" customWidth="1"/>
    <col min="11533" max="11776" width="9" style="456"/>
    <col min="11777" max="11777" width="12.21875" style="456" customWidth="1"/>
    <col min="11778" max="11788" width="11" style="456" customWidth="1"/>
    <col min="11789" max="12032" width="9" style="456"/>
    <col min="12033" max="12033" width="12.21875" style="456" customWidth="1"/>
    <col min="12034" max="12044" width="11" style="456" customWidth="1"/>
    <col min="12045" max="12288" width="9" style="456"/>
    <col min="12289" max="12289" width="12.21875" style="456" customWidth="1"/>
    <col min="12290" max="12300" width="11" style="456" customWidth="1"/>
    <col min="12301" max="12544" width="9" style="456"/>
    <col min="12545" max="12545" width="12.21875" style="456" customWidth="1"/>
    <col min="12546" max="12556" width="11" style="456" customWidth="1"/>
    <col min="12557" max="12800" width="9" style="456"/>
    <col min="12801" max="12801" width="12.21875" style="456" customWidth="1"/>
    <col min="12802" max="12812" width="11" style="456" customWidth="1"/>
    <col min="12813" max="13056" width="9" style="456"/>
    <col min="13057" max="13057" width="12.21875" style="456" customWidth="1"/>
    <col min="13058" max="13068" width="11" style="456" customWidth="1"/>
    <col min="13069" max="13312" width="9" style="456"/>
    <col min="13313" max="13313" width="12.21875" style="456" customWidth="1"/>
    <col min="13314" max="13324" width="11" style="456" customWidth="1"/>
    <col min="13325" max="13568" width="9" style="456"/>
    <col min="13569" max="13569" width="12.21875" style="456" customWidth="1"/>
    <col min="13570" max="13580" width="11" style="456" customWidth="1"/>
    <col min="13581" max="13824" width="9" style="456"/>
    <col min="13825" max="13825" width="12.21875" style="456" customWidth="1"/>
    <col min="13826" max="13836" width="11" style="456" customWidth="1"/>
    <col min="13837" max="14080" width="9" style="456"/>
    <col min="14081" max="14081" width="12.21875" style="456" customWidth="1"/>
    <col min="14082" max="14092" width="11" style="456" customWidth="1"/>
    <col min="14093" max="14336" width="9" style="456"/>
    <col min="14337" max="14337" width="12.21875" style="456" customWidth="1"/>
    <col min="14338" max="14348" width="11" style="456" customWidth="1"/>
    <col min="14349" max="14592" width="9" style="456"/>
    <col min="14593" max="14593" width="12.21875" style="456" customWidth="1"/>
    <col min="14594" max="14604" width="11" style="456" customWidth="1"/>
    <col min="14605" max="14848" width="9" style="456"/>
    <col min="14849" max="14849" width="12.21875" style="456" customWidth="1"/>
    <col min="14850" max="14860" width="11" style="456" customWidth="1"/>
    <col min="14861" max="15104" width="9" style="456"/>
    <col min="15105" max="15105" width="12.21875" style="456" customWidth="1"/>
    <col min="15106" max="15116" width="11" style="456" customWidth="1"/>
    <col min="15117" max="15360" width="9" style="456"/>
    <col min="15361" max="15361" width="12.21875" style="456" customWidth="1"/>
    <col min="15362" max="15372" width="11" style="456" customWidth="1"/>
    <col min="15373" max="15616" width="9" style="456"/>
    <col min="15617" max="15617" width="12.21875" style="456" customWidth="1"/>
    <col min="15618" max="15628" width="11" style="456" customWidth="1"/>
    <col min="15629" max="15872" width="9" style="456"/>
    <col min="15873" max="15873" width="12.21875" style="456" customWidth="1"/>
    <col min="15874" max="15884" width="11" style="456" customWidth="1"/>
    <col min="15885" max="16128" width="9" style="456"/>
    <col min="16129" max="16129" width="12.21875" style="456" customWidth="1"/>
    <col min="16130" max="16140" width="11" style="456" customWidth="1"/>
    <col min="16141" max="16384" width="9" style="456"/>
  </cols>
  <sheetData>
    <row r="1" spans="1:12" s="485" customFormat="1" ht="45.6" customHeight="1">
      <c r="A1" s="458" t="s">
        <v>986</v>
      </c>
      <c r="B1" s="463"/>
      <c r="C1" s="463"/>
      <c r="D1" s="463"/>
      <c r="E1" s="463"/>
      <c r="F1" s="463"/>
      <c r="G1" s="463"/>
      <c r="H1" s="463"/>
      <c r="I1" s="1023" t="s">
        <v>960</v>
      </c>
      <c r="J1" s="1024"/>
      <c r="K1" s="961" t="s">
        <v>961</v>
      </c>
      <c r="L1" s="962"/>
    </row>
    <row r="2" spans="1:12" s="485" customFormat="1" ht="21" customHeight="1">
      <c r="A2" s="458" t="s">
        <v>1010</v>
      </c>
      <c r="B2" s="412" t="s">
        <v>963</v>
      </c>
      <c r="C2" s="488"/>
      <c r="D2" s="488"/>
      <c r="E2" s="488"/>
      <c r="F2" s="488"/>
      <c r="G2" s="488"/>
      <c r="H2" s="504"/>
      <c r="I2" s="961" t="s">
        <v>964</v>
      </c>
      <c r="J2" s="1025"/>
      <c r="K2" s="1026" t="s">
        <v>1023</v>
      </c>
      <c r="L2" s="1025"/>
    </row>
    <row r="3" spans="1:12" s="489" customFormat="1" ht="37.5" customHeight="1">
      <c r="A3" s="1027" t="s">
        <v>1024</v>
      </c>
      <c r="B3" s="1027"/>
      <c r="C3" s="1027"/>
      <c r="D3" s="1027"/>
      <c r="E3" s="1027"/>
      <c r="F3" s="1027"/>
      <c r="G3" s="1027"/>
      <c r="H3" s="1027"/>
      <c r="I3" s="1027"/>
      <c r="J3" s="1027"/>
      <c r="K3" s="1027"/>
      <c r="L3" s="1027"/>
    </row>
    <row r="4" spans="1:12" ht="21" customHeight="1" thickBot="1">
      <c r="A4" s="1021" t="s">
        <v>1013</v>
      </c>
      <c r="B4" s="1022"/>
      <c r="C4" s="1022"/>
      <c r="D4" s="1022"/>
      <c r="E4" s="1022"/>
      <c r="F4" s="1022"/>
      <c r="G4" s="1022"/>
      <c r="H4" s="1022"/>
      <c r="I4" s="1022"/>
      <c r="J4" s="1022"/>
      <c r="K4" s="1022"/>
      <c r="L4" s="1022"/>
    </row>
    <row r="5" spans="1:12" ht="37.35" customHeight="1">
      <c r="A5" s="982" t="s">
        <v>1025</v>
      </c>
      <c r="B5" s="985" t="s">
        <v>1026</v>
      </c>
      <c r="C5" s="1014" t="s">
        <v>1027</v>
      </c>
      <c r="D5" s="1015"/>
      <c r="E5" s="1015"/>
      <c r="F5" s="1015"/>
      <c r="G5" s="1015"/>
      <c r="H5" s="1016" t="s">
        <v>1028</v>
      </c>
      <c r="I5" s="1015"/>
      <c r="J5" s="1015"/>
      <c r="K5" s="1015"/>
      <c r="L5" s="1015"/>
    </row>
    <row r="6" spans="1:12" s="491" customFormat="1" ht="37.35" customHeight="1">
      <c r="A6" s="1011"/>
      <c r="B6" s="1001"/>
      <c r="C6" s="992" t="s">
        <v>969</v>
      </c>
      <c r="D6" s="994" t="s">
        <v>999</v>
      </c>
      <c r="E6" s="1005"/>
      <c r="F6" s="1005"/>
      <c r="G6" s="1018" t="s">
        <v>974</v>
      </c>
      <c r="H6" s="994" t="s">
        <v>969</v>
      </c>
      <c r="I6" s="994" t="s">
        <v>999</v>
      </c>
      <c r="J6" s="1005"/>
      <c r="K6" s="1005"/>
      <c r="L6" s="1018" t="s">
        <v>974</v>
      </c>
    </row>
    <row r="7" spans="1:12" s="491" customFormat="1" ht="37.35" customHeight="1" thickBot="1">
      <c r="A7" s="1012"/>
      <c r="B7" s="1013"/>
      <c r="C7" s="1017"/>
      <c r="D7" s="468" t="s">
        <v>972</v>
      </c>
      <c r="E7" s="468" t="s">
        <v>1029</v>
      </c>
      <c r="F7" s="468" t="s">
        <v>1030</v>
      </c>
      <c r="G7" s="1019"/>
      <c r="H7" s="1020"/>
      <c r="I7" s="468" t="s">
        <v>972</v>
      </c>
      <c r="J7" s="468" t="s">
        <v>1029</v>
      </c>
      <c r="K7" s="468" t="s">
        <v>1030</v>
      </c>
      <c r="L7" s="1019"/>
    </row>
    <row r="8" spans="1:12" s="491" customFormat="1" ht="44.25" customHeight="1">
      <c r="A8" s="470" t="s">
        <v>1031</v>
      </c>
      <c r="B8" s="493">
        <v>0</v>
      </c>
      <c r="C8" s="506">
        <v>0</v>
      </c>
      <c r="D8" s="506">
        <v>0</v>
      </c>
      <c r="E8" s="506">
        <v>0</v>
      </c>
      <c r="F8" s="506">
        <v>0</v>
      </c>
      <c r="G8" s="507">
        <v>0</v>
      </c>
      <c r="H8" s="506">
        <v>0</v>
      </c>
      <c r="I8" s="506">
        <v>0</v>
      </c>
      <c r="J8" s="506">
        <v>0</v>
      </c>
      <c r="K8" s="506">
        <v>0</v>
      </c>
      <c r="L8" s="507">
        <v>0</v>
      </c>
    </row>
    <row r="9" spans="1:12" s="491" customFormat="1" ht="44.25" customHeight="1">
      <c r="A9" s="474" t="s">
        <v>1005</v>
      </c>
      <c r="B9" s="494">
        <v>0</v>
      </c>
      <c r="C9" s="495">
        <v>0</v>
      </c>
      <c r="D9" s="495">
        <v>0</v>
      </c>
      <c r="E9" s="496">
        <v>0</v>
      </c>
      <c r="F9" s="496">
        <v>0</v>
      </c>
      <c r="G9" s="497">
        <v>0</v>
      </c>
      <c r="H9" s="495">
        <v>0</v>
      </c>
      <c r="I9" s="495">
        <v>0</v>
      </c>
      <c r="J9" s="496">
        <v>0</v>
      </c>
      <c r="K9" s="496">
        <v>0</v>
      </c>
      <c r="L9" s="497">
        <v>0</v>
      </c>
    </row>
    <row r="10" spans="1:12" s="491" customFormat="1" ht="44.25" customHeight="1">
      <c r="A10" s="474" t="s">
        <v>1006</v>
      </c>
      <c r="B10" s="494">
        <v>0</v>
      </c>
      <c r="C10" s="495">
        <v>0</v>
      </c>
      <c r="D10" s="495">
        <v>0</v>
      </c>
      <c r="E10" s="496">
        <v>0</v>
      </c>
      <c r="F10" s="496">
        <v>0</v>
      </c>
      <c r="G10" s="497">
        <v>0</v>
      </c>
      <c r="H10" s="495">
        <v>0</v>
      </c>
      <c r="I10" s="495">
        <v>0</v>
      </c>
      <c r="J10" s="496">
        <v>0</v>
      </c>
      <c r="K10" s="496">
        <v>0</v>
      </c>
      <c r="L10" s="497">
        <v>0</v>
      </c>
    </row>
    <row r="11" spans="1:12" s="491" customFormat="1" ht="44.25" customHeight="1" thickBot="1">
      <c r="A11" s="478" t="s">
        <v>1019</v>
      </c>
      <c r="B11" s="505">
        <v>0</v>
      </c>
      <c r="C11" s="508">
        <v>0</v>
      </c>
      <c r="D11" s="508">
        <v>0</v>
      </c>
      <c r="E11" s="509">
        <v>0</v>
      </c>
      <c r="F11" s="509">
        <v>0</v>
      </c>
      <c r="G11" s="510">
        <v>0</v>
      </c>
      <c r="H11" s="508">
        <v>0</v>
      </c>
      <c r="I11" s="508">
        <v>0</v>
      </c>
      <c r="J11" s="509">
        <v>0</v>
      </c>
      <c r="K11" s="509">
        <v>0</v>
      </c>
      <c r="L11" s="510">
        <v>0</v>
      </c>
    </row>
    <row r="12" spans="1:12" ht="16.2">
      <c r="A12" s="435" t="s">
        <v>977</v>
      </c>
      <c r="C12" s="436" t="s">
        <v>978</v>
      </c>
      <c r="D12" s="456"/>
      <c r="E12" s="456"/>
      <c r="F12" s="435" t="s">
        <v>979</v>
      </c>
      <c r="J12" s="438" t="s">
        <v>980</v>
      </c>
    </row>
    <row r="13" spans="1:12" ht="16.2">
      <c r="C13" s="498"/>
      <c r="D13" s="456"/>
      <c r="E13" s="456"/>
      <c r="F13" s="436" t="s">
        <v>1020</v>
      </c>
      <c r="K13" s="440" t="s">
        <v>982</v>
      </c>
    </row>
    <row r="14" spans="1:12">
      <c r="A14" s="500"/>
      <c r="C14" s="498"/>
      <c r="E14" s="456"/>
      <c r="F14" s="456"/>
    </row>
    <row r="15" spans="1:12" ht="19.95" customHeight="1">
      <c r="A15" s="966" t="s">
        <v>989</v>
      </c>
      <c r="B15" s="966"/>
      <c r="C15" s="966"/>
      <c r="D15" s="966"/>
      <c r="E15" s="966"/>
      <c r="F15" s="966"/>
      <c r="G15" s="966"/>
      <c r="H15" s="966"/>
      <c r="I15" s="966"/>
      <c r="J15" s="966"/>
      <c r="K15" s="966"/>
      <c r="L15" s="966"/>
    </row>
    <row r="16" spans="1:12" ht="17.55" customHeight="1">
      <c r="A16" s="981" t="s">
        <v>1021</v>
      </c>
      <c r="B16" s="981"/>
      <c r="C16" s="981"/>
      <c r="D16" s="981"/>
      <c r="E16" s="981"/>
      <c r="F16" s="981"/>
      <c r="G16" s="981"/>
      <c r="H16" s="981"/>
      <c r="I16" s="981"/>
      <c r="J16" s="981"/>
      <c r="K16" s="981"/>
      <c r="L16" s="981"/>
    </row>
    <row r="17" spans="1:12" ht="17.55" customHeight="1">
      <c r="A17" s="981" t="s">
        <v>1022</v>
      </c>
      <c r="B17" s="981"/>
      <c r="C17" s="981"/>
      <c r="D17" s="981"/>
      <c r="E17" s="981"/>
      <c r="F17" s="981"/>
      <c r="G17" s="981"/>
      <c r="H17" s="981"/>
      <c r="I17" s="981"/>
      <c r="J17" s="981"/>
      <c r="K17" s="981"/>
      <c r="L17" s="981"/>
    </row>
    <row r="18" spans="1:12" ht="21.75" customHeight="1">
      <c r="A18" s="966" t="s">
        <v>983</v>
      </c>
      <c r="B18" s="1010"/>
      <c r="C18" s="1010"/>
      <c r="D18" s="1010"/>
      <c r="E18" s="1010"/>
      <c r="F18" s="1010"/>
      <c r="G18" s="1010"/>
      <c r="J18" s="501"/>
    </row>
    <row r="19" spans="1:12" ht="22.8">
      <c r="A19" s="502"/>
      <c r="B19" s="502"/>
      <c r="C19" s="502"/>
      <c r="D19" s="503"/>
      <c r="E19" s="503"/>
      <c r="F19" s="503"/>
    </row>
    <row r="20" spans="1:12" ht="22.8">
      <c r="A20" s="502"/>
      <c r="B20" s="502"/>
      <c r="C20" s="502"/>
      <c r="D20" s="503"/>
      <c r="E20" s="503"/>
      <c r="F20" s="503"/>
    </row>
    <row r="21" spans="1:12" ht="22.8">
      <c r="A21" s="502"/>
      <c r="B21" s="502"/>
      <c r="C21" s="502"/>
      <c r="D21" s="503"/>
      <c r="E21" s="503"/>
      <c r="F21" s="503"/>
    </row>
    <row r="22" spans="1:12" ht="22.8">
      <c r="A22" s="502"/>
      <c r="B22" s="502"/>
      <c r="C22" s="502"/>
      <c r="D22" s="503"/>
      <c r="E22" s="503"/>
      <c r="F22" s="503"/>
    </row>
    <row r="23" spans="1:12" ht="22.8">
      <c r="A23" s="502"/>
      <c r="B23" s="502"/>
      <c r="C23" s="502"/>
      <c r="D23" s="503"/>
      <c r="E23" s="503"/>
      <c r="F23" s="503"/>
    </row>
    <row r="24" spans="1:12" ht="22.8">
      <c r="A24" s="502"/>
      <c r="B24" s="502"/>
      <c r="C24" s="502"/>
      <c r="D24" s="503"/>
      <c r="E24" s="503"/>
      <c r="F24" s="503"/>
    </row>
    <row r="25" spans="1:12" ht="22.8">
      <c r="A25" s="502"/>
      <c r="B25" s="502"/>
      <c r="C25" s="502"/>
      <c r="D25" s="503"/>
      <c r="E25" s="503"/>
      <c r="F25" s="503"/>
    </row>
    <row r="26" spans="1:12" ht="22.8">
      <c r="A26" s="502"/>
      <c r="B26" s="502"/>
      <c r="C26" s="502"/>
      <c r="D26" s="503"/>
      <c r="E26" s="503"/>
      <c r="F26" s="503"/>
    </row>
    <row r="27" spans="1:12" ht="22.8">
      <c r="A27" s="502"/>
      <c r="B27" s="502"/>
      <c r="C27" s="502"/>
      <c r="D27" s="503"/>
      <c r="E27" s="503"/>
      <c r="F27" s="503"/>
    </row>
    <row r="28" spans="1:12" ht="22.8">
      <c r="A28" s="502"/>
      <c r="B28" s="502"/>
      <c r="C28" s="502"/>
      <c r="D28" s="503"/>
      <c r="E28" s="503"/>
      <c r="F28" s="503"/>
    </row>
    <row r="29" spans="1:12" ht="22.8">
      <c r="A29" s="502"/>
      <c r="B29" s="502"/>
      <c r="C29" s="502"/>
      <c r="D29" s="503"/>
      <c r="E29" s="503"/>
      <c r="F29" s="503"/>
    </row>
    <row r="30" spans="1:12" ht="22.8">
      <c r="A30" s="502"/>
      <c r="B30" s="502"/>
      <c r="C30" s="502"/>
      <c r="D30" s="503"/>
      <c r="E30" s="503"/>
      <c r="F30" s="503"/>
    </row>
    <row r="31" spans="1:12" ht="22.8">
      <c r="A31" s="502"/>
      <c r="B31" s="502"/>
      <c r="C31" s="502"/>
      <c r="D31" s="503"/>
      <c r="E31" s="503"/>
      <c r="F31" s="503"/>
    </row>
    <row r="32" spans="1:12" ht="22.8">
      <c r="A32" s="502"/>
      <c r="B32" s="502"/>
      <c r="C32" s="502"/>
      <c r="D32" s="503"/>
      <c r="E32" s="503"/>
      <c r="F32" s="503"/>
    </row>
    <row r="33" spans="1:6" ht="22.8">
      <c r="A33" s="502"/>
      <c r="B33" s="502"/>
      <c r="C33" s="502"/>
      <c r="D33" s="503"/>
      <c r="E33" s="503"/>
      <c r="F33" s="503"/>
    </row>
    <row r="34" spans="1:6" ht="22.8">
      <c r="A34" s="502"/>
      <c r="B34" s="502"/>
      <c r="C34" s="502"/>
      <c r="D34" s="503"/>
      <c r="E34" s="503"/>
      <c r="F34" s="503"/>
    </row>
    <row r="35" spans="1:6" ht="22.8">
      <c r="A35" s="502"/>
      <c r="B35" s="502"/>
      <c r="C35" s="502"/>
      <c r="D35" s="503"/>
      <c r="E35" s="503"/>
      <c r="F35" s="503"/>
    </row>
    <row r="36" spans="1:6" ht="22.8">
      <c r="A36" s="502"/>
      <c r="B36" s="502"/>
      <c r="C36" s="502"/>
      <c r="D36" s="503"/>
      <c r="E36" s="503"/>
      <c r="F36" s="503"/>
    </row>
    <row r="37" spans="1:6" ht="22.8">
      <c r="A37" s="502"/>
      <c r="B37" s="502"/>
      <c r="C37" s="502"/>
      <c r="D37" s="503"/>
      <c r="E37" s="503"/>
      <c r="F37" s="503"/>
    </row>
    <row r="38" spans="1:6" ht="22.8">
      <c r="A38" s="502"/>
      <c r="B38" s="502"/>
      <c r="C38" s="502"/>
      <c r="D38" s="503"/>
      <c r="E38" s="503"/>
      <c r="F38" s="503"/>
    </row>
    <row r="39" spans="1:6" ht="22.8">
      <c r="A39" s="502"/>
      <c r="B39" s="502"/>
      <c r="C39" s="502"/>
      <c r="D39" s="503"/>
      <c r="E39" s="503"/>
      <c r="F39" s="503"/>
    </row>
    <row r="40" spans="1:6" ht="22.8">
      <c r="A40" s="502"/>
      <c r="B40" s="502"/>
      <c r="C40" s="502"/>
      <c r="D40" s="503"/>
      <c r="E40" s="503"/>
      <c r="F40" s="503"/>
    </row>
    <row r="41" spans="1:6" ht="22.8">
      <c r="A41" s="502"/>
      <c r="B41" s="502"/>
      <c r="C41" s="502"/>
      <c r="D41" s="503"/>
      <c r="E41" s="503"/>
      <c r="F41" s="503"/>
    </row>
    <row r="42" spans="1:6" ht="22.8">
      <c r="A42" s="502"/>
      <c r="B42" s="502"/>
      <c r="C42" s="502"/>
      <c r="D42" s="503"/>
      <c r="E42" s="503"/>
      <c r="F42" s="503"/>
    </row>
    <row r="43" spans="1:6" ht="22.8">
      <c r="A43" s="502"/>
      <c r="B43" s="502"/>
      <c r="C43" s="502"/>
      <c r="D43" s="503"/>
      <c r="E43" s="503"/>
      <c r="F43" s="503"/>
    </row>
    <row r="44" spans="1:6" ht="22.8">
      <c r="A44" s="502"/>
      <c r="B44" s="502"/>
      <c r="C44" s="502"/>
      <c r="D44" s="503"/>
      <c r="E44" s="503"/>
      <c r="F44" s="503"/>
    </row>
    <row r="45" spans="1:6" ht="22.8">
      <c r="A45" s="502"/>
      <c r="B45" s="502"/>
      <c r="C45" s="502"/>
      <c r="D45" s="503"/>
      <c r="E45" s="503"/>
      <c r="F45" s="503"/>
    </row>
    <row r="46" spans="1:6" ht="22.8">
      <c r="A46" s="502"/>
      <c r="B46" s="502"/>
      <c r="C46" s="502"/>
      <c r="D46" s="503"/>
      <c r="E46" s="503"/>
      <c r="F46" s="503"/>
    </row>
    <row r="47" spans="1:6" ht="22.8">
      <c r="A47" s="502"/>
      <c r="B47" s="502"/>
      <c r="C47" s="502"/>
      <c r="D47" s="503"/>
      <c r="E47" s="503"/>
      <c r="F47" s="503"/>
    </row>
    <row r="48" spans="1:6" ht="22.8">
      <c r="A48" s="502"/>
      <c r="B48" s="502"/>
      <c r="C48" s="502"/>
      <c r="D48" s="503"/>
      <c r="E48" s="503"/>
      <c r="F48" s="503"/>
    </row>
    <row r="49" spans="1:6" ht="22.8">
      <c r="A49" s="502"/>
      <c r="B49" s="502"/>
      <c r="C49" s="502"/>
      <c r="D49" s="503"/>
      <c r="E49" s="503"/>
      <c r="F49" s="503"/>
    </row>
    <row r="50" spans="1:6" ht="22.8">
      <c r="A50" s="502"/>
      <c r="B50" s="502"/>
      <c r="C50" s="502"/>
      <c r="D50" s="503"/>
      <c r="E50" s="503"/>
      <c r="F50" s="503"/>
    </row>
    <row r="51" spans="1:6" ht="22.8">
      <c r="A51" s="502"/>
      <c r="B51" s="502"/>
      <c r="C51" s="502"/>
      <c r="D51" s="503"/>
      <c r="E51" s="503"/>
      <c r="F51" s="503"/>
    </row>
    <row r="52" spans="1:6" ht="22.8">
      <c r="A52" s="502"/>
      <c r="B52" s="502"/>
      <c r="C52" s="502"/>
      <c r="D52" s="503"/>
      <c r="E52" s="503"/>
      <c r="F52" s="503"/>
    </row>
    <row r="53" spans="1:6" ht="22.8">
      <c r="A53" s="502"/>
      <c r="B53" s="502"/>
      <c r="C53" s="502"/>
      <c r="D53" s="503"/>
      <c r="E53" s="503"/>
      <c r="F53" s="503"/>
    </row>
    <row r="54" spans="1:6" ht="22.8">
      <c r="A54" s="502"/>
      <c r="B54" s="502"/>
      <c r="C54" s="502"/>
      <c r="D54" s="503"/>
      <c r="E54" s="503"/>
      <c r="F54" s="503"/>
    </row>
    <row r="55" spans="1:6" ht="22.8">
      <c r="A55" s="502"/>
      <c r="B55" s="502"/>
      <c r="C55" s="502"/>
      <c r="D55" s="503"/>
      <c r="E55" s="503"/>
      <c r="F55" s="503"/>
    </row>
    <row r="56" spans="1:6" ht="22.8">
      <c r="A56" s="502"/>
      <c r="B56" s="502"/>
      <c r="C56" s="502"/>
      <c r="D56" s="503"/>
      <c r="E56" s="503"/>
      <c r="F56" s="503"/>
    </row>
    <row r="57" spans="1:6" ht="22.8">
      <c r="A57" s="502"/>
      <c r="B57" s="502"/>
      <c r="C57" s="502"/>
      <c r="D57" s="503"/>
      <c r="E57" s="503"/>
      <c r="F57" s="503"/>
    </row>
    <row r="58" spans="1:6" ht="22.8">
      <c r="A58" s="502"/>
      <c r="B58" s="502"/>
      <c r="C58" s="502"/>
      <c r="D58" s="503"/>
      <c r="E58" s="503"/>
      <c r="F58" s="503"/>
    </row>
    <row r="59" spans="1:6" ht="22.8">
      <c r="A59" s="502"/>
      <c r="B59" s="502"/>
      <c r="C59" s="502"/>
      <c r="D59" s="503"/>
      <c r="E59" s="503"/>
      <c r="F59" s="503"/>
    </row>
    <row r="60" spans="1:6" ht="22.8">
      <c r="A60" s="502"/>
      <c r="B60" s="502"/>
      <c r="C60" s="502"/>
      <c r="D60" s="503"/>
      <c r="E60" s="503"/>
      <c r="F60" s="503"/>
    </row>
    <row r="61" spans="1:6" ht="22.8">
      <c r="A61" s="502"/>
      <c r="B61" s="502"/>
      <c r="C61" s="502"/>
      <c r="D61" s="503"/>
      <c r="E61" s="503"/>
      <c r="F61" s="503"/>
    </row>
    <row r="62" spans="1:6" ht="22.8">
      <c r="A62" s="502"/>
      <c r="B62" s="502"/>
      <c r="C62" s="502"/>
      <c r="D62" s="503"/>
      <c r="E62" s="503"/>
      <c r="F62" s="503"/>
    </row>
    <row r="63" spans="1:6" ht="22.8">
      <c r="A63" s="502"/>
      <c r="B63" s="502"/>
      <c r="C63" s="502"/>
      <c r="D63" s="503"/>
      <c r="E63" s="503"/>
      <c r="F63" s="503"/>
    </row>
    <row r="64" spans="1:6" ht="22.8">
      <c r="A64" s="502"/>
      <c r="B64" s="502"/>
      <c r="C64" s="502"/>
      <c r="D64" s="503"/>
      <c r="E64" s="503"/>
      <c r="F64" s="503"/>
    </row>
    <row r="65" spans="1:6" ht="22.8">
      <c r="A65" s="502"/>
      <c r="B65" s="502"/>
      <c r="C65" s="502"/>
      <c r="D65" s="503"/>
      <c r="E65" s="503"/>
      <c r="F65" s="503"/>
    </row>
    <row r="66" spans="1:6" ht="22.8">
      <c r="A66" s="502"/>
      <c r="B66" s="502"/>
      <c r="C66" s="502"/>
      <c r="D66" s="503"/>
      <c r="E66" s="503"/>
      <c r="F66" s="503"/>
    </row>
    <row r="67" spans="1:6" ht="22.8">
      <c r="A67" s="502"/>
      <c r="B67" s="502"/>
      <c r="C67" s="502"/>
      <c r="D67" s="503"/>
      <c r="E67" s="503"/>
      <c r="F67" s="503"/>
    </row>
    <row r="68" spans="1:6" ht="22.8">
      <c r="A68" s="502"/>
      <c r="B68" s="502"/>
      <c r="C68" s="502"/>
      <c r="D68" s="503"/>
      <c r="E68" s="503"/>
      <c r="F68" s="503"/>
    </row>
    <row r="69" spans="1:6" ht="22.8">
      <c r="A69" s="502"/>
      <c r="B69" s="502"/>
      <c r="C69" s="502"/>
      <c r="D69" s="503"/>
      <c r="E69" s="503"/>
      <c r="F69" s="503"/>
    </row>
    <row r="70" spans="1:6" ht="22.8">
      <c r="A70" s="502"/>
      <c r="B70" s="502"/>
      <c r="C70" s="502"/>
      <c r="D70" s="503"/>
      <c r="E70" s="503"/>
      <c r="F70" s="503"/>
    </row>
    <row r="71" spans="1:6" ht="22.8">
      <c r="A71" s="502"/>
      <c r="B71" s="502"/>
      <c r="C71" s="502"/>
      <c r="D71" s="503"/>
      <c r="E71" s="503"/>
      <c r="F71" s="503"/>
    </row>
    <row r="72" spans="1:6" ht="22.8">
      <c r="A72" s="502"/>
      <c r="B72" s="502"/>
      <c r="C72" s="502"/>
      <c r="D72" s="503"/>
      <c r="E72" s="503"/>
      <c r="F72" s="503"/>
    </row>
    <row r="73" spans="1:6" ht="22.8">
      <c r="A73" s="502"/>
      <c r="B73" s="502"/>
      <c r="C73" s="502"/>
      <c r="D73" s="503"/>
      <c r="E73" s="503"/>
      <c r="F73" s="503"/>
    </row>
    <row r="74" spans="1:6" ht="22.8">
      <c r="A74" s="502"/>
      <c r="B74" s="502"/>
      <c r="C74" s="502"/>
      <c r="D74" s="503"/>
      <c r="E74" s="503"/>
      <c r="F74" s="503"/>
    </row>
    <row r="75" spans="1:6" ht="22.8">
      <c r="A75" s="502"/>
      <c r="B75" s="502"/>
      <c r="C75" s="502"/>
      <c r="D75" s="503"/>
      <c r="E75" s="503"/>
      <c r="F75" s="503"/>
    </row>
    <row r="76" spans="1:6" ht="22.8">
      <c r="A76" s="502"/>
      <c r="B76" s="502"/>
      <c r="C76" s="502"/>
      <c r="D76" s="503"/>
      <c r="E76" s="503"/>
      <c r="F76" s="503"/>
    </row>
    <row r="77" spans="1:6" ht="22.8">
      <c r="A77" s="502"/>
      <c r="B77" s="502"/>
      <c r="C77" s="502"/>
      <c r="D77" s="503"/>
      <c r="E77" s="503"/>
      <c r="F77" s="503"/>
    </row>
    <row r="78" spans="1:6" ht="22.8">
      <c r="A78" s="502"/>
      <c r="B78" s="502"/>
      <c r="C78" s="502"/>
      <c r="D78" s="503"/>
      <c r="E78" s="503"/>
      <c r="F78" s="503"/>
    </row>
    <row r="79" spans="1:6" ht="22.8">
      <c r="A79" s="502"/>
      <c r="B79" s="502"/>
      <c r="C79" s="502"/>
      <c r="D79" s="503"/>
      <c r="E79" s="503"/>
      <c r="F79" s="503"/>
    </row>
    <row r="80" spans="1:6" ht="22.8">
      <c r="A80" s="502"/>
      <c r="B80" s="502"/>
      <c r="C80" s="502"/>
      <c r="D80" s="503"/>
      <c r="E80" s="503"/>
      <c r="F80" s="503"/>
    </row>
    <row r="81" spans="1:6" ht="22.8">
      <c r="A81" s="502"/>
      <c r="B81" s="502"/>
      <c r="C81" s="502"/>
      <c r="D81" s="503"/>
      <c r="E81" s="503"/>
      <c r="F81" s="503"/>
    </row>
    <row r="82" spans="1:6" ht="22.8">
      <c r="A82" s="502"/>
      <c r="B82" s="502"/>
      <c r="C82" s="502"/>
      <c r="D82" s="503"/>
      <c r="E82" s="503"/>
      <c r="F82" s="503"/>
    </row>
    <row r="83" spans="1:6" ht="22.8">
      <c r="A83" s="502"/>
      <c r="B83" s="502"/>
      <c r="C83" s="502"/>
      <c r="D83" s="503"/>
      <c r="E83" s="503"/>
      <c r="F83" s="503"/>
    </row>
    <row r="84" spans="1:6" ht="22.8">
      <c r="A84" s="502"/>
      <c r="B84" s="502"/>
      <c r="C84" s="502"/>
      <c r="D84" s="503"/>
      <c r="E84" s="503"/>
      <c r="F84" s="503"/>
    </row>
    <row r="85" spans="1:6" ht="22.8">
      <c r="A85" s="502"/>
      <c r="B85" s="502"/>
      <c r="C85" s="502"/>
      <c r="D85" s="503"/>
      <c r="E85" s="503"/>
      <c r="F85" s="503"/>
    </row>
    <row r="86" spans="1:6" ht="22.8">
      <c r="A86" s="502"/>
      <c r="B86" s="502"/>
      <c r="C86" s="502"/>
      <c r="D86" s="503"/>
      <c r="E86" s="503"/>
      <c r="F86" s="503"/>
    </row>
    <row r="87" spans="1:6" ht="22.8">
      <c r="A87" s="502"/>
      <c r="B87" s="502"/>
      <c r="C87" s="502"/>
      <c r="D87" s="503"/>
      <c r="E87" s="503"/>
      <c r="F87" s="503"/>
    </row>
    <row r="88" spans="1:6" ht="22.8">
      <c r="A88" s="502"/>
      <c r="B88" s="502"/>
      <c r="C88" s="502"/>
      <c r="D88" s="503"/>
      <c r="E88" s="503"/>
      <c r="F88" s="503"/>
    </row>
    <row r="89" spans="1:6" ht="22.8">
      <c r="A89" s="502"/>
      <c r="B89" s="502"/>
      <c r="C89" s="502"/>
      <c r="D89" s="503"/>
      <c r="E89" s="503"/>
      <c r="F89" s="503"/>
    </row>
    <row r="90" spans="1:6" ht="22.8">
      <c r="A90" s="502"/>
      <c r="B90" s="502"/>
      <c r="C90" s="502"/>
      <c r="D90" s="503"/>
      <c r="E90" s="503"/>
      <c r="F90" s="503"/>
    </row>
    <row r="91" spans="1:6" ht="22.8">
      <c r="A91" s="502"/>
      <c r="B91" s="502"/>
      <c r="C91" s="502"/>
      <c r="D91" s="503"/>
      <c r="E91" s="503"/>
      <c r="F91" s="503"/>
    </row>
    <row r="92" spans="1:6" ht="22.8">
      <c r="A92" s="502"/>
      <c r="B92" s="502"/>
      <c r="C92" s="502"/>
      <c r="D92" s="503"/>
      <c r="E92" s="503"/>
      <c r="F92" s="503"/>
    </row>
    <row r="93" spans="1:6" ht="22.8">
      <c r="A93" s="502"/>
      <c r="B93" s="502"/>
      <c r="C93" s="502"/>
      <c r="D93" s="503"/>
      <c r="E93" s="503"/>
      <c r="F93" s="503"/>
    </row>
    <row r="94" spans="1:6" ht="22.8">
      <c r="A94" s="502"/>
      <c r="B94" s="502"/>
      <c r="C94" s="502"/>
      <c r="D94" s="503"/>
      <c r="E94" s="503"/>
      <c r="F94" s="503"/>
    </row>
    <row r="95" spans="1:6" ht="22.8">
      <c r="A95" s="502"/>
      <c r="B95" s="502"/>
      <c r="C95" s="502"/>
      <c r="D95" s="503"/>
      <c r="E95" s="503"/>
      <c r="F95" s="503"/>
    </row>
    <row r="96" spans="1:6" ht="22.8">
      <c r="A96" s="502"/>
      <c r="B96" s="502"/>
      <c r="C96" s="502"/>
      <c r="D96" s="503"/>
      <c r="E96" s="503"/>
      <c r="F96" s="503"/>
    </row>
    <row r="97" spans="1:6" ht="22.8">
      <c r="A97" s="502"/>
      <c r="B97" s="502"/>
      <c r="C97" s="502"/>
      <c r="D97" s="503"/>
      <c r="E97" s="503"/>
      <c r="F97" s="503"/>
    </row>
    <row r="98" spans="1:6" ht="22.8">
      <c r="A98" s="502"/>
      <c r="B98" s="502"/>
      <c r="C98" s="502"/>
      <c r="D98" s="503"/>
      <c r="E98" s="503"/>
      <c r="F98" s="503"/>
    </row>
    <row r="99" spans="1:6" ht="22.8">
      <c r="A99" s="502"/>
      <c r="B99" s="502"/>
      <c r="C99" s="502"/>
      <c r="D99" s="503"/>
      <c r="E99" s="503"/>
      <c r="F99" s="503"/>
    </row>
    <row r="100" spans="1:6" ht="22.8">
      <c r="A100" s="502"/>
      <c r="B100" s="502"/>
      <c r="C100" s="502"/>
      <c r="D100" s="503"/>
      <c r="E100" s="503"/>
      <c r="F100" s="503"/>
    </row>
    <row r="101" spans="1:6" ht="22.8">
      <c r="A101" s="502"/>
      <c r="B101" s="502"/>
      <c r="C101" s="502"/>
      <c r="D101" s="503"/>
      <c r="E101" s="503"/>
      <c r="F101" s="503"/>
    </row>
    <row r="102" spans="1:6" ht="22.8">
      <c r="A102" s="502"/>
      <c r="B102" s="502"/>
      <c r="C102" s="502"/>
      <c r="D102" s="503"/>
      <c r="E102" s="503"/>
      <c r="F102" s="503"/>
    </row>
    <row r="103" spans="1:6" ht="22.8">
      <c r="A103" s="502"/>
      <c r="B103" s="502"/>
      <c r="C103" s="502"/>
      <c r="D103" s="503"/>
      <c r="E103" s="503"/>
      <c r="F103" s="503"/>
    </row>
    <row r="104" spans="1:6" ht="22.8">
      <c r="A104" s="502"/>
      <c r="B104" s="502"/>
      <c r="C104" s="502"/>
      <c r="D104" s="503"/>
      <c r="E104" s="503"/>
      <c r="F104" s="503"/>
    </row>
    <row r="105" spans="1:6" ht="22.8">
      <c r="A105" s="502"/>
      <c r="B105" s="502"/>
      <c r="C105" s="502"/>
      <c r="D105" s="503"/>
      <c r="E105" s="503"/>
      <c r="F105" s="503"/>
    </row>
    <row r="106" spans="1:6" ht="22.8">
      <c r="A106" s="502"/>
      <c r="B106" s="502"/>
      <c r="C106" s="502"/>
      <c r="D106" s="503"/>
      <c r="E106" s="503"/>
      <c r="F106" s="503"/>
    </row>
    <row r="107" spans="1:6" ht="22.8">
      <c r="A107" s="502"/>
      <c r="B107" s="502"/>
      <c r="C107" s="502"/>
      <c r="D107" s="503"/>
      <c r="E107" s="503"/>
      <c r="F107" s="503"/>
    </row>
    <row r="108" spans="1:6" ht="22.8">
      <c r="A108" s="502"/>
      <c r="B108" s="502"/>
      <c r="C108" s="502"/>
      <c r="D108" s="503"/>
      <c r="E108" s="503"/>
      <c r="F108" s="503"/>
    </row>
    <row r="109" spans="1:6" ht="22.8">
      <c r="A109" s="502"/>
      <c r="B109" s="502"/>
      <c r="C109" s="502"/>
      <c r="D109" s="503"/>
      <c r="E109" s="503"/>
      <c r="F109" s="503"/>
    </row>
    <row r="110" spans="1:6" ht="22.8">
      <c r="A110" s="502"/>
      <c r="B110" s="502"/>
      <c r="C110" s="502"/>
      <c r="D110" s="503"/>
      <c r="E110" s="503"/>
      <c r="F110" s="503"/>
    </row>
    <row r="111" spans="1:6" ht="22.8">
      <c r="A111" s="502"/>
      <c r="B111" s="502"/>
      <c r="C111" s="502"/>
      <c r="D111" s="503"/>
      <c r="E111" s="503"/>
      <c r="F111" s="503"/>
    </row>
    <row r="112" spans="1:6" ht="22.8">
      <c r="A112" s="502"/>
      <c r="B112" s="502"/>
      <c r="C112" s="502"/>
      <c r="D112" s="503"/>
      <c r="E112" s="503"/>
      <c r="F112" s="503"/>
    </row>
    <row r="113" spans="1:6" ht="22.8">
      <c r="A113" s="502"/>
      <c r="B113" s="502"/>
      <c r="C113" s="502"/>
      <c r="D113" s="503"/>
      <c r="E113" s="503"/>
      <c r="F113" s="503"/>
    </row>
    <row r="114" spans="1:6" ht="22.8">
      <c r="A114" s="502"/>
      <c r="B114" s="502"/>
      <c r="C114" s="502"/>
      <c r="D114" s="503"/>
      <c r="E114" s="503"/>
      <c r="F114" s="503"/>
    </row>
    <row r="115" spans="1:6" ht="22.8">
      <c r="A115" s="502"/>
      <c r="B115" s="502"/>
      <c r="C115" s="502"/>
      <c r="D115" s="503"/>
      <c r="E115" s="503"/>
      <c r="F115" s="503"/>
    </row>
    <row r="116" spans="1:6" ht="22.8">
      <c r="A116" s="502"/>
      <c r="B116" s="502"/>
      <c r="C116" s="502"/>
      <c r="D116" s="503"/>
      <c r="E116" s="503"/>
      <c r="F116" s="503"/>
    </row>
    <row r="117" spans="1:6" ht="22.8">
      <c r="A117" s="502"/>
      <c r="B117" s="502"/>
      <c r="C117" s="502"/>
      <c r="D117" s="503"/>
      <c r="E117" s="503"/>
      <c r="F117" s="503"/>
    </row>
    <row r="118" spans="1:6" ht="22.8">
      <c r="A118" s="502"/>
      <c r="B118" s="502"/>
      <c r="C118" s="502"/>
      <c r="D118" s="503"/>
      <c r="E118" s="503"/>
      <c r="F118" s="503"/>
    </row>
    <row r="119" spans="1:6" ht="22.8">
      <c r="A119" s="502"/>
      <c r="B119" s="502"/>
      <c r="C119" s="502"/>
      <c r="D119" s="503"/>
      <c r="E119" s="503"/>
      <c r="F119" s="503"/>
    </row>
    <row r="120" spans="1:6" ht="22.8">
      <c r="A120" s="502"/>
      <c r="B120" s="502"/>
      <c r="C120" s="502"/>
      <c r="D120" s="503"/>
      <c r="E120" s="503"/>
      <c r="F120" s="503"/>
    </row>
    <row r="121" spans="1:6" ht="22.8">
      <c r="A121" s="502"/>
      <c r="B121" s="502"/>
      <c r="C121" s="502"/>
      <c r="D121" s="503"/>
      <c r="E121" s="503"/>
      <c r="F121" s="503"/>
    </row>
    <row r="122" spans="1:6" ht="22.8">
      <c r="A122" s="502"/>
      <c r="B122" s="502"/>
      <c r="C122" s="502"/>
      <c r="D122" s="503"/>
      <c r="E122" s="503"/>
      <c r="F122" s="503"/>
    </row>
    <row r="123" spans="1:6" ht="22.8">
      <c r="A123" s="502"/>
      <c r="B123" s="502"/>
      <c r="C123" s="502"/>
      <c r="D123" s="503"/>
      <c r="E123" s="503"/>
      <c r="F123" s="503"/>
    </row>
    <row r="124" spans="1:6" ht="22.8">
      <c r="A124" s="502"/>
      <c r="B124" s="502"/>
      <c r="C124" s="502"/>
      <c r="D124" s="503"/>
      <c r="E124" s="503"/>
      <c r="F124" s="503"/>
    </row>
    <row r="125" spans="1:6" ht="22.8">
      <c r="A125" s="502"/>
      <c r="B125" s="502"/>
      <c r="C125" s="502"/>
      <c r="D125" s="503"/>
      <c r="E125" s="503"/>
      <c r="F125" s="503"/>
    </row>
    <row r="126" spans="1:6" ht="22.8">
      <c r="A126" s="502"/>
      <c r="B126" s="502"/>
      <c r="C126" s="502"/>
      <c r="D126" s="503"/>
      <c r="E126" s="503"/>
      <c r="F126" s="503"/>
    </row>
    <row r="127" spans="1:6" ht="22.8">
      <c r="A127" s="502"/>
      <c r="B127" s="502"/>
      <c r="C127" s="502"/>
      <c r="D127" s="503"/>
      <c r="E127" s="503"/>
      <c r="F127" s="503"/>
    </row>
    <row r="128" spans="1:6" ht="22.8">
      <c r="A128" s="502"/>
      <c r="B128" s="502"/>
      <c r="C128" s="502"/>
      <c r="D128" s="503"/>
      <c r="E128" s="503"/>
      <c r="F128" s="503"/>
    </row>
    <row r="129" spans="1:6" ht="22.8">
      <c r="A129" s="502"/>
      <c r="B129" s="502"/>
      <c r="C129" s="502"/>
      <c r="D129" s="503"/>
      <c r="E129" s="503"/>
      <c r="F129" s="503"/>
    </row>
    <row r="130" spans="1:6" ht="22.8">
      <c r="A130" s="502"/>
      <c r="B130" s="502"/>
      <c r="C130" s="502"/>
      <c r="D130" s="503"/>
      <c r="E130" s="503"/>
      <c r="F130" s="503"/>
    </row>
    <row r="131" spans="1:6" ht="22.8">
      <c r="A131" s="502"/>
      <c r="B131" s="502"/>
      <c r="C131" s="502"/>
      <c r="D131" s="503"/>
      <c r="E131" s="503"/>
      <c r="F131" s="503"/>
    </row>
    <row r="132" spans="1:6" ht="22.8">
      <c r="A132" s="502"/>
      <c r="B132" s="502"/>
      <c r="C132" s="502"/>
      <c r="D132" s="503"/>
      <c r="E132" s="503"/>
      <c r="F132" s="503"/>
    </row>
    <row r="133" spans="1:6" ht="22.8">
      <c r="A133" s="502"/>
      <c r="B133" s="502"/>
      <c r="C133" s="502"/>
      <c r="D133" s="503"/>
      <c r="E133" s="503"/>
      <c r="F133" s="503"/>
    </row>
    <row r="134" spans="1:6" ht="22.8">
      <c r="A134" s="502"/>
      <c r="B134" s="502"/>
      <c r="C134" s="502"/>
      <c r="D134" s="503"/>
      <c r="E134" s="503"/>
      <c r="F134" s="503"/>
    </row>
    <row r="135" spans="1:6" ht="22.8">
      <c r="A135" s="502"/>
      <c r="B135" s="502"/>
      <c r="C135" s="502"/>
      <c r="D135" s="503"/>
      <c r="E135" s="503"/>
      <c r="F135" s="503"/>
    </row>
    <row r="136" spans="1:6" ht="22.8">
      <c r="A136" s="502"/>
      <c r="B136" s="502"/>
      <c r="C136" s="502"/>
      <c r="D136" s="503"/>
      <c r="E136" s="503"/>
      <c r="F136" s="503"/>
    </row>
    <row r="137" spans="1:6" ht="22.8">
      <c r="A137" s="502"/>
      <c r="B137" s="502"/>
      <c r="C137" s="502"/>
      <c r="D137" s="503"/>
      <c r="E137" s="503"/>
      <c r="F137" s="503"/>
    </row>
    <row r="138" spans="1:6" ht="22.8">
      <c r="A138" s="502"/>
      <c r="B138" s="502"/>
      <c r="C138" s="502"/>
      <c r="D138" s="503"/>
      <c r="E138" s="503"/>
      <c r="F138" s="503"/>
    </row>
    <row r="139" spans="1:6" ht="22.8">
      <c r="A139" s="502"/>
      <c r="B139" s="502"/>
      <c r="C139" s="502"/>
      <c r="D139" s="503"/>
      <c r="E139" s="503"/>
      <c r="F139" s="503"/>
    </row>
    <row r="140" spans="1:6" ht="22.8">
      <c r="A140" s="502"/>
      <c r="B140" s="502"/>
      <c r="C140" s="502"/>
      <c r="D140" s="503"/>
      <c r="E140" s="503"/>
      <c r="F140" s="503"/>
    </row>
    <row r="141" spans="1:6" ht="22.8">
      <c r="A141" s="502"/>
      <c r="B141" s="502"/>
      <c r="C141" s="502"/>
      <c r="D141" s="503"/>
      <c r="E141" s="503"/>
      <c r="F141" s="503"/>
    </row>
    <row r="142" spans="1:6" ht="22.8">
      <c r="A142" s="502"/>
      <c r="B142" s="502"/>
      <c r="C142" s="502"/>
      <c r="D142" s="503"/>
      <c r="E142" s="503"/>
      <c r="F142" s="503"/>
    </row>
    <row r="143" spans="1:6" ht="22.8">
      <c r="A143" s="502"/>
      <c r="B143" s="502"/>
      <c r="C143" s="502"/>
      <c r="D143" s="503"/>
      <c r="E143" s="503"/>
      <c r="F143" s="503"/>
    </row>
    <row r="144" spans="1:6" ht="22.8">
      <c r="A144" s="502"/>
      <c r="B144" s="502"/>
      <c r="C144" s="502"/>
      <c r="D144" s="503"/>
      <c r="E144" s="503"/>
      <c r="F144" s="503"/>
    </row>
    <row r="145" spans="1:6" ht="22.8">
      <c r="A145" s="502"/>
      <c r="B145" s="502"/>
      <c r="C145" s="502"/>
      <c r="D145" s="503"/>
      <c r="E145" s="503"/>
      <c r="F145" s="503"/>
    </row>
    <row r="146" spans="1:6" ht="22.8">
      <c r="A146" s="502"/>
      <c r="B146" s="502"/>
      <c r="C146" s="502"/>
      <c r="D146" s="503"/>
      <c r="E146" s="503"/>
      <c r="F146" s="503"/>
    </row>
    <row r="147" spans="1:6" ht="22.8">
      <c r="A147" s="502"/>
      <c r="B147" s="502"/>
      <c r="C147" s="502"/>
      <c r="D147" s="503"/>
      <c r="E147" s="503"/>
      <c r="F147" s="503"/>
    </row>
    <row r="148" spans="1:6" ht="22.8">
      <c r="A148" s="502"/>
      <c r="B148" s="502"/>
      <c r="C148" s="502"/>
      <c r="D148" s="503"/>
      <c r="E148" s="503"/>
      <c r="F148" s="503"/>
    </row>
    <row r="149" spans="1:6" ht="22.8">
      <c r="A149" s="502"/>
      <c r="B149" s="502"/>
      <c r="C149" s="502"/>
      <c r="D149" s="503"/>
      <c r="E149" s="503"/>
      <c r="F149" s="503"/>
    </row>
    <row r="150" spans="1:6" ht="22.8">
      <c r="A150" s="502"/>
      <c r="B150" s="502"/>
      <c r="C150" s="502"/>
      <c r="D150" s="503"/>
      <c r="E150" s="503"/>
      <c r="F150" s="503"/>
    </row>
    <row r="151" spans="1:6" ht="22.8">
      <c r="A151" s="502"/>
      <c r="B151" s="502"/>
      <c r="C151" s="502"/>
      <c r="D151" s="503"/>
      <c r="E151" s="503"/>
      <c r="F151" s="503"/>
    </row>
    <row r="152" spans="1:6" ht="22.8">
      <c r="A152" s="502"/>
      <c r="B152" s="502"/>
      <c r="C152" s="502"/>
      <c r="D152" s="503"/>
      <c r="E152" s="503"/>
      <c r="F152" s="503"/>
    </row>
    <row r="153" spans="1:6" ht="22.8">
      <c r="A153" s="502"/>
      <c r="B153" s="502"/>
      <c r="C153" s="502"/>
      <c r="D153" s="503"/>
      <c r="E153" s="503"/>
      <c r="F153" s="503"/>
    </row>
    <row r="154" spans="1:6" ht="22.8">
      <c r="A154" s="502"/>
      <c r="B154" s="502"/>
      <c r="C154" s="502"/>
      <c r="D154" s="503"/>
      <c r="E154" s="503"/>
      <c r="F154" s="503"/>
    </row>
    <row r="155" spans="1:6" ht="22.8">
      <c r="A155" s="502"/>
      <c r="B155" s="502"/>
      <c r="C155" s="502"/>
      <c r="D155" s="503"/>
      <c r="E155" s="503"/>
      <c r="F155" s="503"/>
    </row>
    <row r="156" spans="1:6" ht="22.8">
      <c r="A156" s="502"/>
      <c r="B156" s="502"/>
      <c r="C156" s="502"/>
      <c r="D156" s="503"/>
      <c r="E156" s="503"/>
      <c r="F156" s="503"/>
    </row>
    <row r="157" spans="1:6" ht="22.8">
      <c r="A157" s="502"/>
      <c r="B157" s="502"/>
      <c r="C157" s="502"/>
      <c r="D157" s="503"/>
      <c r="E157" s="503"/>
      <c r="F157" s="503"/>
    </row>
    <row r="158" spans="1:6" ht="22.8">
      <c r="A158" s="502"/>
      <c r="B158" s="502"/>
      <c r="C158" s="502"/>
      <c r="D158" s="503"/>
      <c r="E158" s="503"/>
      <c r="F158" s="503"/>
    </row>
    <row r="159" spans="1:6" ht="22.8">
      <c r="A159" s="502"/>
      <c r="B159" s="502"/>
      <c r="C159" s="502"/>
      <c r="D159" s="503"/>
      <c r="E159" s="503"/>
      <c r="F159" s="503"/>
    </row>
    <row r="160" spans="1:6" ht="22.8">
      <c r="A160" s="502"/>
      <c r="B160" s="502"/>
      <c r="C160" s="502"/>
      <c r="D160" s="503"/>
      <c r="E160" s="503"/>
      <c r="F160" s="503"/>
    </row>
    <row r="161" spans="1:6" ht="22.8">
      <c r="A161" s="502"/>
      <c r="B161" s="502"/>
      <c r="C161" s="502"/>
      <c r="D161" s="503"/>
      <c r="E161" s="503"/>
      <c r="F161" s="503"/>
    </row>
    <row r="162" spans="1:6" ht="22.8">
      <c r="A162" s="502"/>
      <c r="B162" s="502"/>
      <c r="C162" s="502"/>
      <c r="D162" s="503"/>
      <c r="E162" s="503"/>
      <c r="F162" s="503"/>
    </row>
    <row r="163" spans="1:6" ht="22.8">
      <c r="A163" s="502"/>
      <c r="B163" s="502"/>
      <c r="C163" s="502"/>
      <c r="D163" s="503"/>
      <c r="E163" s="503"/>
      <c r="F163" s="503"/>
    </row>
    <row r="164" spans="1:6" ht="22.8">
      <c r="A164" s="502"/>
      <c r="B164" s="502"/>
      <c r="C164" s="502"/>
      <c r="D164" s="503"/>
      <c r="E164" s="503"/>
      <c r="F164" s="503"/>
    </row>
    <row r="165" spans="1:6" ht="22.8">
      <c r="A165" s="502"/>
      <c r="B165" s="502"/>
      <c r="C165" s="502"/>
      <c r="D165" s="503"/>
      <c r="E165" s="503"/>
      <c r="F165" s="503"/>
    </row>
    <row r="166" spans="1:6" ht="22.8">
      <c r="A166" s="502"/>
      <c r="B166" s="502"/>
      <c r="C166" s="502"/>
      <c r="D166" s="503"/>
      <c r="E166" s="503"/>
      <c r="F166" s="503"/>
    </row>
    <row r="167" spans="1:6" ht="22.8">
      <c r="A167" s="502"/>
      <c r="B167" s="502"/>
      <c r="C167" s="502"/>
      <c r="D167" s="503"/>
      <c r="E167" s="503"/>
      <c r="F167" s="503"/>
    </row>
    <row r="168" spans="1:6" ht="22.8">
      <c r="A168" s="502"/>
      <c r="B168" s="502"/>
      <c r="C168" s="502"/>
      <c r="D168" s="503"/>
      <c r="E168" s="503"/>
      <c r="F168" s="503"/>
    </row>
    <row r="169" spans="1:6" ht="22.8">
      <c r="A169" s="502"/>
      <c r="B169" s="502"/>
      <c r="C169" s="502"/>
      <c r="D169" s="503"/>
      <c r="E169" s="503"/>
      <c r="F169" s="503"/>
    </row>
    <row r="170" spans="1:6" ht="22.8">
      <c r="A170" s="502"/>
      <c r="B170" s="502"/>
      <c r="C170" s="502"/>
      <c r="D170" s="503"/>
      <c r="E170" s="503"/>
      <c r="F170" s="503"/>
    </row>
    <row r="171" spans="1:6" ht="22.8">
      <c r="A171" s="502"/>
      <c r="B171" s="502"/>
      <c r="C171" s="502"/>
      <c r="D171" s="503"/>
      <c r="E171" s="503"/>
      <c r="F171" s="503"/>
    </row>
    <row r="172" spans="1:6" ht="22.8">
      <c r="A172" s="502"/>
      <c r="B172" s="502"/>
      <c r="C172" s="502"/>
      <c r="D172" s="503"/>
      <c r="E172" s="503"/>
      <c r="F172" s="503"/>
    </row>
    <row r="173" spans="1:6" ht="22.8">
      <c r="A173" s="502"/>
      <c r="B173" s="502"/>
      <c r="C173" s="502"/>
      <c r="D173" s="503"/>
      <c r="E173" s="503"/>
      <c r="F173" s="503"/>
    </row>
    <row r="174" spans="1:6" ht="22.8">
      <c r="A174" s="502"/>
      <c r="B174" s="502"/>
      <c r="C174" s="502"/>
      <c r="D174" s="503"/>
      <c r="E174" s="503"/>
      <c r="F174" s="503"/>
    </row>
    <row r="175" spans="1:6" ht="22.8">
      <c r="A175" s="502"/>
      <c r="B175" s="502"/>
      <c r="C175" s="502"/>
      <c r="D175" s="503"/>
      <c r="E175" s="503"/>
      <c r="F175" s="503"/>
    </row>
    <row r="176" spans="1:6" ht="22.8">
      <c r="A176" s="502"/>
      <c r="B176" s="502"/>
      <c r="C176" s="502"/>
      <c r="D176" s="503"/>
      <c r="E176" s="503"/>
      <c r="F176" s="503"/>
    </row>
    <row r="177" spans="1:6" ht="22.8">
      <c r="A177" s="502"/>
      <c r="B177" s="502"/>
      <c r="C177" s="502"/>
      <c r="D177" s="503"/>
      <c r="E177" s="503"/>
      <c r="F177" s="503"/>
    </row>
    <row r="178" spans="1:6" ht="22.8">
      <c r="A178" s="502"/>
      <c r="B178" s="502"/>
      <c r="C178" s="502"/>
      <c r="D178" s="503"/>
      <c r="E178" s="503"/>
      <c r="F178" s="503"/>
    </row>
    <row r="179" spans="1:6" ht="22.8">
      <c r="A179" s="502"/>
      <c r="B179" s="502"/>
      <c r="C179" s="502"/>
      <c r="D179" s="503"/>
      <c r="E179" s="503"/>
      <c r="F179" s="503"/>
    </row>
    <row r="180" spans="1:6" ht="22.8">
      <c r="A180" s="502"/>
      <c r="B180" s="502"/>
      <c r="C180" s="502"/>
      <c r="D180" s="503"/>
      <c r="E180" s="503"/>
      <c r="F180" s="503"/>
    </row>
    <row r="181" spans="1:6" ht="22.8">
      <c r="A181" s="502"/>
      <c r="B181" s="502"/>
      <c r="C181" s="502"/>
      <c r="D181" s="503"/>
      <c r="E181" s="503"/>
      <c r="F181" s="503"/>
    </row>
    <row r="182" spans="1:6" ht="22.8">
      <c r="A182" s="502"/>
      <c r="B182" s="502"/>
      <c r="C182" s="502"/>
      <c r="D182" s="503"/>
      <c r="E182" s="503"/>
      <c r="F182" s="503"/>
    </row>
    <row r="183" spans="1:6" ht="22.8">
      <c r="A183" s="502"/>
      <c r="B183" s="502"/>
      <c r="C183" s="502"/>
      <c r="D183" s="503"/>
      <c r="E183" s="503"/>
      <c r="F183" s="503"/>
    </row>
    <row r="184" spans="1:6" ht="22.8">
      <c r="A184" s="502"/>
      <c r="B184" s="502"/>
      <c r="C184" s="502"/>
      <c r="D184" s="503"/>
      <c r="E184" s="503"/>
      <c r="F184" s="503"/>
    </row>
    <row r="185" spans="1:6" ht="22.8">
      <c r="A185" s="502"/>
      <c r="B185" s="502"/>
      <c r="C185" s="502"/>
      <c r="D185" s="503"/>
      <c r="E185" s="503"/>
      <c r="F185" s="503"/>
    </row>
    <row r="186" spans="1:6" ht="22.8">
      <c r="A186" s="502"/>
      <c r="B186" s="502"/>
      <c r="C186" s="502"/>
      <c r="D186" s="503"/>
      <c r="E186" s="503"/>
      <c r="F186" s="503"/>
    </row>
  </sheetData>
  <mergeCells count="20">
    <mergeCell ref="A4:L4"/>
    <mergeCell ref="I1:J1"/>
    <mergeCell ref="K1:L1"/>
    <mergeCell ref="I2:J2"/>
    <mergeCell ref="K2:L2"/>
    <mergeCell ref="A3:L3"/>
    <mergeCell ref="A15:L15"/>
    <mergeCell ref="A16:L16"/>
    <mergeCell ref="A17:L17"/>
    <mergeCell ref="A18:G18"/>
    <mergeCell ref="A5:A7"/>
    <mergeCell ref="B5:B7"/>
    <mergeCell ref="C5:G5"/>
    <mergeCell ref="H5:L5"/>
    <mergeCell ref="C6:C7"/>
    <mergeCell ref="D6:F6"/>
    <mergeCell ref="G6:G7"/>
    <mergeCell ref="H6:H7"/>
    <mergeCell ref="I6:K6"/>
    <mergeCell ref="L6:L7"/>
  </mergeCells>
  <phoneticPr fontId="57"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5076-87ED-4307-A506-E4FCD2E17F1C}">
  <dimension ref="A1:L15"/>
  <sheetViews>
    <sheetView topLeftCell="A4" workbookViewId="0">
      <selection sqref="A1:L19"/>
    </sheetView>
  </sheetViews>
  <sheetFormatPr defaultColWidth="7.109375" defaultRowHeight="12.6"/>
  <cols>
    <col min="1" max="1" width="12.33203125" style="411" customWidth="1"/>
    <col min="2" max="8" width="17" style="411" customWidth="1"/>
    <col min="9" max="256" width="7.109375" style="411"/>
    <col min="257" max="257" width="12.33203125" style="411" customWidth="1"/>
    <col min="258" max="264" width="17" style="411" customWidth="1"/>
    <col min="265" max="512" width="7.109375" style="411"/>
    <col min="513" max="513" width="12.33203125" style="411" customWidth="1"/>
    <col min="514" max="520" width="17" style="411" customWidth="1"/>
    <col min="521" max="768" width="7.109375" style="411"/>
    <col min="769" max="769" width="12.33203125" style="411" customWidth="1"/>
    <col min="770" max="776" width="17" style="411" customWidth="1"/>
    <col min="777" max="1024" width="7.109375" style="411"/>
    <col min="1025" max="1025" width="12.33203125" style="411" customWidth="1"/>
    <col min="1026" max="1032" width="17" style="411" customWidth="1"/>
    <col min="1033" max="1280" width="7.109375" style="411"/>
    <col min="1281" max="1281" width="12.33203125" style="411" customWidth="1"/>
    <col min="1282" max="1288" width="17" style="411" customWidth="1"/>
    <col min="1289" max="1536" width="7.109375" style="411"/>
    <col min="1537" max="1537" width="12.33203125" style="411" customWidth="1"/>
    <col min="1538" max="1544" width="17" style="411" customWidth="1"/>
    <col min="1545" max="1792" width="7.109375" style="411"/>
    <col min="1793" max="1793" width="12.33203125" style="411" customWidth="1"/>
    <col min="1794" max="1800" width="17" style="411" customWidth="1"/>
    <col min="1801" max="2048" width="7.109375" style="411"/>
    <col min="2049" max="2049" width="12.33203125" style="411" customWidth="1"/>
    <col min="2050" max="2056" width="17" style="411" customWidth="1"/>
    <col min="2057" max="2304" width="7.109375" style="411"/>
    <col min="2305" max="2305" width="12.33203125" style="411" customWidth="1"/>
    <col min="2306" max="2312" width="17" style="411" customWidth="1"/>
    <col min="2313" max="2560" width="7.109375" style="411"/>
    <col min="2561" max="2561" width="12.33203125" style="411" customWidth="1"/>
    <col min="2562" max="2568" width="17" style="411" customWidth="1"/>
    <col min="2569" max="2816" width="7.109375" style="411"/>
    <col min="2817" max="2817" width="12.33203125" style="411" customWidth="1"/>
    <col min="2818" max="2824" width="17" style="411" customWidth="1"/>
    <col min="2825" max="3072" width="7.109375" style="411"/>
    <col min="3073" max="3073" width="12.33203125" style="411" customWidth="1"/>
    <col min="3074" max="3080" width="17" style="411" customWidth="1"/>
    <col min="3081" max="3328" width="7.109375" style="411"/>
    <col min="3329" max="3329" width="12.33203125" style="411" customWidth="1"/>
    <col min="3330" max="3336" width="17" style="411" customWidth="1"/>
    <col min="3337" max="3584" width="7.109375" style="411"/>
    <col min="3585" max="3585" width="12.33203125" style="411" customWidth="1"/>
    <col min="3586" max="3592" width="17" style="411" customWidth="1"/>
    <col min="3593" max="3840" width="7.109375" style="411"/>
    <col min="3841" max="3841" width="12.33203125" style="411" customWidth="1"/>
    <col min="3842" max="3848" width="17" style="411" customWidth="1"/>
    <col min="3849" max="4096" width="7.109375" style="411"/>
    <col min="4097" max="4097" width="12.33203125" style="411" customWidth="1"/>
    <col min="4098" max="4104" width="17" style="411" customWidth="1"/>
    <col min="4105" max="4352" width="7.109375" style="411"/>
    <col min="4353" max="4353" width="12.33203125" style="411" customWidth="1"/>
    <col min="4354" max="4360" width="17" style="411" customWidth="1"/>
    <col min="4361" max="4608" width="7.109375" style="411"/>
    <col min="4609" max="4609" width="12.33203125" style="411" customWidth="1"/>
    <col min="4610" max="4616" width="17" style="411" customWidth="1"/>
    <col min="4617" max="4864" width="7.109375" style="411"/>
    <col min="4865" max="4865" width="12.33203125" style="411" customWidth="1"/>
    <col min="4866" max="4872" width="17" style="411" customWidth="1"/>
    <col min="4873" max="5120" width="7.109375" style="411"/>
    <col min="5121" max="5121" width="12.33203125" style="411" customWidth="1"/>
    <col min="5122" max="5128" width="17" style="411" customWidth="1"/>
    <col min="5129" max="5376" width="7.109375" style="411"/>
    <col min="5377" max="5377" width="12.33203125" style="411" customWidth="1"/>
    <col min="5378" max="5384" width="17" style="411" customWidth="1"/>
    <col min="5385" max="5632" width="7.109375" style="411"/>
    <col min="5633" max="5633" width="12.33203125" style="411" customWidth="1"/>
    <col min="5634" max="5640" width="17" style="411" customWidth="1"/>
    <col min="5641" max="5888" width="7.109375" style="411"/>
    <col min="5889" max="5889" width="12.33203125" style="411" customWidth="1"/>
    <col min="5890" max="5896" width="17" style="411" customWidth="1"/>
    <col min="5897" max="6144" width="7.109375" style="411"/>
    <col min="6145" max="6145" width="12.33203125" style="411" customWidth="1"/>
    <col min="6146" max="6152" width="17" style="411" customWidth="1"/>
    <col min="6153" max="6400" width="7.109375" style="411"/>
    <col min="6401" max="6401" width="12.33203125" style="411" customWidth="1"/>
    <col min="6402" max="6408" width="17" style="411" customWidth="1"/>
    <col min="6409" max="6656" width="7.109375" style="411"/>
    <col min="6657" max="6657" width="12.33203125" style="411" customWidth="1"/>
    <col min="6658" max="6664" width="17" style="411" customWidth="1"/>
    <col min="6665" max="6912" width="7.109375" style="411"/>
    <col min="6913" max="6913" width="12.33203125" style="411" customWidth="1"/>
    <col min="6914" max="6920" width="17" style="411" customWidth="1"/>
    <col min="6921" max="7168" width="7.109375" style="411"/>
    <col min="7169" max="7169" width="12.33203125" style="411" customWidth="1"/>
    <col min="7170" max="7176" width="17" style="411" customWidth="1"/>
    <col min="7177" max="7424" width="7.109375" style="411"/>
    <col min="7425" max="7425" width="12.33203125" style="411" customWidth="1"/>
    <col min="7426" max="7432" width="17" style="411" customWidth="1"/>
    <col min="7433" max="7680" width="7.109375" style="411"/>
    <col min="7681" max="7681" width="12.33203125" style="411" customWidth="1"/>
    <col min="7682" max="7688" width="17" style="411" customWidth="1"/>
    <col min="7689" max="7936" width="7.109375" style="411"/>
    <col min="7937" max="7937" width="12.33203125" style="411" customWidth="1"/>
    <col min="7938" max="7944" width="17" style="411" customWidth="1"/>
    <col min="7945" max="8192" width="7.109375" style="411"/>
    <col min="8193" max="8193" width="12.33203125" style="411" customWidth="1"/>
    <col min="8194" max="8200" width="17" style="411" customWidth="1"/>
    <col min="8201" max="8448" width="7.109375" style="411"/>
    <col min="8449" max="8449" width="12.33203125" style="411" customWidth="1"/>
    <col min="8450" max="8456" width="17" style="411" customWidth="1"/>
    <col min="8457" max="8704" width="7.109375" style="411"/>
    <col min="8705" max="8705" width="12.33203125" style="411" customWidth="1"/>
    <col min="8706" max="8712" width="17" style="411" customWidth="1"/>
    <col min="8713" max="8960" width="7.109375" style="411"/>
    <col min="8961" max="8961" width="12.33203125" style="411" customWidth="1"/>
    <col min="8962" max="8968" width="17" style="411" customWidth="1"/>
    <col min="8969" max="9216" width="7.109375" style="411"/>
    <col min="9217" max="9217" width="12.33203125" style="411" customWidth="1"/>
    <col min="9218" max="9224" width="17" style="411" customWidth="1"/>
    <col min="9225" max="9472" width="7.109375" style="411"/>
    <col min="9473" max="9473" width="12.33203125" style="411" customWidth="1"/>
    <col min="9474" max="9480" width="17" style="411" customWidth="1"/>
    <col min="9481" max="9728" width="7.109375" style="411"/>
    <col min="9729" max="9729" width="12.33203125" style="411" customWidth="1"/>
    <col min="9730" max="9736" width="17" style="411" customWidth="1"/>
    <col min="9737" max="9984" width="7.109375" style="411"/>
    <col min="9985" max="9985" width="12.33203125" style="411" customWidth="1"/>
    <col min="9986" max="9992" width="17" style="411" customWidth="1"/>
    <col min="9993" max="10240" width="7.109375" style="411"/>
    <col min="10241" max="10241" width="12.33203125" style="411" customWidth="1"/>
    <col min="10242" max="10248" width="17" style="411" customWidth="1"/>
    <col min="10249" max="10496" width="7.109375" style="411"/>
    <col min="10497" max="10497" width="12.33203125" style="411" customWidth="1"/>
    <col min="10498" max="10504" width="17" style="411" customWidth="1"/>
    <col min="10505" max="10752" width="7.109375" style="411"/>
    <col min="10753" max="10753" width="12.33203125" style="411" customWidth="1"/>
    <col min="10754" max="10760" width="17" style="411" customWidth="1"/>
    <col min="10761" max="11008" width="7.109375" style="411"/>
    <col min="11009" max="11009" width="12.33203125" style="411" customWidth="1"/>
    <col min="11010" max="11016" width="17" style="411" customWidth="1"/>
    <col min="11017" max="11264" width="7.109375" style="411"/>
    <col min="11265" max="11265" width="12.33203125" style="411" customWidth="1"/>
    <col min="11266" max="11272" width="17" style="411" customWidth="1"/>
    <col min="11273" max="11520" width="7.109375" style="411"/>
    <col min="11521" max="11521" width="12.33203125" style="411" customWidth="1"/>
    <col min="11522" max="11528" width="17" style="411" customWidth="1"/>
    <col min="11529" max="11776" width="7.109375" style="411"/>
    <col min="11777" max="11777" width="12.33203125" style="411" customWidth="1"/>
    <col min="11778" max="11784" width="17" style="411" customWidth="1"/>
    <col min="11785" max="12032" width="7.109375" style="411"/>
    <col min="12033" max="12033" width="12.33203125" style="411" customWidth="1"/>
    <col min="12034" max="12040" width="17" style="411" customWidth="1"/>
    <col min="12041" max="12288" width="7.109375" style="411"/>
    <col min="12289" max="12289" width="12.33203125" style="411" customWidth="1"/>
    <col min="12290" max="12296" width="17" style="411" customWidth="1"/>
    <col min="12297" max="12544" width="7.109375" style="411"/>
    <col min="12545" max="12545" width="12.33203125" style="411" customWidth="1"/>
    <col min="12546" max="12552" width="17" style="411" customWidth="1"/>
    <col min="12553" max="12800" width="7.109375" style="411"/>
    <col min="12801" max="12801" width="12.33203125" style="411" customWidth="1"/>
    <col min="12802" max="12808" width="17" style="411" customWidth="1"/>
    <col min="12809" max="13056" width="7.109375" style="411"/>
    <col min="13057" max="13057" width="12.33203125" style="411" customWidth="1"/>
    <col min="13058" max="13064" width="17" style="411" customWidth="1"/>
    <col min="13065" max="13312" width="7.109375" style="411"/>
    <col min="13313" max="13313" width="12.33203125" style="411" customWidth="1"/>
    <col min="13314" max="13320" width="17" style="411" customWidth="1"/>
    <col min="13321" max="13568" width="7.109375" style="411"/>
    <col min="13569" max="13569" width="12.33203125" style="411" customWidth="1"/>
    <col min="13570" max="13576" width="17" style="411" customWidth="1"/>
    <col min="13577" max="13824" width="7.109375" style="411"/>
    <col min="13825" max="13825" width="12.33203125" style="411" customWidth="1"/>
    <col min="13826" max="13832" width="17" style="411" customWidth="1"/>
    <col min="13833" max="14080" width="7.109375" style="411"/>
    <col min="14081" max="14081" width="12.33203125" style="411" customWidth="1"/>
    <col min="14082" max="14088" width="17" style="411" customWidth="1"/>
    <col min="14089" max="14336" width="7.109375" style="411"/>
    <col min="14337" max="14337" width="12.33203125" style="411" customWidth="1"/>
    <col min="14338" max="14344" width="17" style="411" customWidth="1"/>
    <col min="14345" max="14592" width="7.109375" style="411"/>
    <col min="14593" max="14593" width="12.33203125" style="411" customWidth="1"/>
    <col min="14594" max="14600" width="17" style="411" customWidth="1"/>
    <col min="14601" max="14848" width="7.109375" style="411"/>
    <col min="14849" max="14849" width="12.33203125" style="411" customWidth="1"/>
    <col min="14850" max="14856" width="17" style="411" customWidth="1"/>
    <col min="14857" max="15104" width="7.109375" style="411"/>
    <col min="15105" max="15105" width="12.33203125" style="411" customWidth="1"/>
    <col min="15106" max="15112" width="17" style="411" customWidth="1"/>
    <col min="15113" max="15360" width="7.109375" style="411"/>
    <col min="15361" max="15361" width="12.33203125" style="411" customWidth="1"/>
    <col min="15362" max="15368" width="17" style="411" customWidth="1"/>
    <col min="15369" max="15616" width="7.109375" style="411"/>
    <col min="15617" max="15617" width="12.33203125" style="411" customWidth="1"/>
    <col min="15618" max="15624" width="17" style="411" customWidth="1"/>
    <col min="15625" max="15872" width="7.109375" style="411"/>
    <col min="15873" max="15873" width="12.33203125" style="411" customWidth="1"/>
    <col min="15874" max="15880" width="17" style="411" customWidth="1"/>
    <col min="15881" max="16128" width="7.109375" style="411"/>
    <col min="16129" max="16129" width="12.33203125" style="411" customWidth="1"/>
    <col min="16130" max="16136" width="17" style="411" customWidth="1"/>
    <col min="16137" max="16384" width="7.109375" style="411"/>
  </cols>
  <sheetData>
    <row r="1" spans="1:12" s="409" customFormat="1" ht="20.399999999999999" thickBot="1">
      <c r="A1" s="405" t="s">
        <v>959</v>
      </c>
      <c r="B1" s="406"/>
      <c r="C1" s="407"/>
      <c r="D1" s="408"/>
      <c r="F1" s="410"/>
      <c r="G1" s="405" t="s">
        <v>960</v>
      </c>
      <c r="H1" s="405" t="s">
        <v>961</v>
      </c>
      <c r="I1" s="411"/>
    </row>
    <row r="2" spans="1:12" s="409" customFormat="1" ht="20.399999999999999" thickBot="1">
      <c r="A2" s="405" t="s">
        <v>962</v>
      </c>
      <c r="B2" s="412" t="s">
        <v>963</v>
      </c>
      <c r="C2" s="413"/>
      <c r="D2" s="414"/>
      <c r="E2" s="415"/>
      <c r="F2" s="416"/>
      <c r="G2" s="405" t="s">
        <v>964</v>
      </c>
      <c r="H2" s="405" t="s">
        <v>965</v>
      </c>
    </row>
    <row r="3" spans="1:12" ht="24.6">
      <c r="A3" s="1028" t="s">
        <v>966</v>
      </c>
      <c r="B3" s="1028"/>
      <c r="C3" s="1028"/>
      <c r="D3" s="1028"/>
      <c r="E3" s="1028"/>
      <c r="F3" s="1028"/>
      <c r="G3" s="1028"/>
      <c r="H3" s="1028"/>
    </row>
    <row r="4" spans="1:12" ht="16.8" thickBot="1">
      <c r="A4" s="1029" t="s">
        <v>967</v>
      </c>
      <c r="B4" s="1029"/>
      <c r="C4" s="1029"/>
      <c r="D4" s="1029"/>
      <c r="E4" s="1029"/>
      <c r="F4" s="1029"/>
      <c r="G4" s="1029"/>
      <c r="H4" s="1029"/>
    </row>
    <row r="5" spans="1:12" s="417" customFormat="1" ht="22.05" customHeight="1">
      <c r="A5" s="1030" t="s">
        <v>968</v>
      </c>
      <c r="B5" s="1032" t="s">
        <v>969</v>
      </c>
      <c r="C5" s="1034" t="s">
        <v>970</v>
      </c>
      <c r="D5" s="1035"/>
      <c r="E5" s="1036"/>
      <c r="F5" s="1035" t="s">
        <v>971</v>
      </c>
      <c r="G5" s="1035"/>
      <c r="H5" s="1035"/>
    </row>
    <row r="6" spans="1:12" s="417" customFormat="1" ht="16.8" thickBot="1">
      <c r="A6" s="1031"/>
      <c r="B6" s="1033"/>
      <c r="C6" s="418" t="s">
        <v>972</v>
      </c>
      <c r="D6" s="419" t="s">
        <v>973</v>
      </c>
      <c r="E6" s="420" t="s">
        <v>974</v>
      </c>
      <c r="F6" s="419" t="s">
        <v>972</v>
      </c>
      <c r="G6" s="419" t="s">
        <v>973</v>
      </c>
      <c r="H6" s="421" t="s">
        <v>974</v>
      </c>
    </row>
    <row r="7" spans="1:12" s="426" customFormat="1" ht="63.6" customHeight="1">
      <c r="A7" s="422" t="s">
        <v>969</v>
      </c>
      <c r="B7" s="423">
        <v>6</v>
      </c>
      <c r="C7" s="424">
        <v>6</v>
      </c>
      <c r="D7" s="424">
        <v>0</v>
      </c>
      <c r="E7" s="424">
        <v>6</v>
      </c>
      <c r="F7" s="424">
        <v>0</v>
      </c>
      <c r="G7" s="424">
        <v>0</v>
      </c>
      <c r="H7" s="425">
        <v>0</v>
      </c>
    </row>
    <row r="8" spans="1:12" s="426" customFormat="1" ht="63.6" customHeight="1">
      <c r="A8" s="427" t="s">
        <v>975</v>
      </c>
      <c r="B8" s="428">
        <v>6</v>
      </c>
      <c r="C8" s="429">
        <v>6</v>
      </c>
      <c r="D8" s="429">
        <v>0</v>
      </c>
      <c r="E8" s="429">
        <v>6</v>
      </c>
      <c r="F8" s="429">
        <v>0</v>
      </c>
      <c r="G8" s="429">
        <v>0</v>
      </c>
      <c r="H8" s="430">
        <v>0</v>
      </c>
    </row>
    <row r="9" spans="1:12" s="426" customFormat="1" ht="16.8" thickBot="1">
      <c r="A9" s="431" t="s">
        <v>976</v>
      </c>
      <c r="B9" s="432">
        <v>0</v>
      </c>
      <c r="C9" s="433">
        <v>0</v>
      </c>
      <c r="D9" s="433">
        <v>0</v>
      </c>
      <c r="E9" s="433">
        <v>0</v>
      </c>
      <c r="F9" s="433">
        <v>0</v>
      </c>
      <c r="G9" s="433">
        <v>0</v>
      </c>
      <c r="H9" s="434">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66" t="s">
        <v>984</v>
      </c>
      <c r="B14" s="966"/>
      <c r="C14" s="966"/>
      <c r="D14" s="966"/>
      <c r="E14" s="966"/>
      <c r="F14" s="966"/>
      <c r="G14" s="966"/>
      <c r="H14" s="966"/>
      <c r="I14" s="966"/>
      <c r="J14" s="966"/>
      <c r="K14" s="966"/>
      <c r="L14" s="966"/>
    </row>
    <row r="15" spans="1:12" ht="16.2">
      <c r="A15" s="965" t="s">
        <v>985</v>
      </c>
      <c r="B15" s="965"/>
      <c r="C15" s="965"/>
      <c r="D15" s="965"/>
      <c r="E15" s="965"/>
      <c r="F15" s="965"/>
      <c r="G15" s="965"/>
      <c r="H15" s="965"/>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463-3859-4F77-AC1D-466A0A433B22}">
  <dimension ref="A1:L16"/>
  <sheetViews>
    <sheetView workbookViewId="0">
      <selection activeCell="J10" sqref="J10"/>
    </sheetView>
  </sheetViews>
  <sheetFormatPr defaultColWidth="7.109375" defaultRowHeight="12"/>
  <cols>
    <col min="1" max="1" width="12.33203125" style="444" customWidth="1"/>
    <col min="2" max="8" width="16.109375" style="444" customWidth="1"/>
    <col min="9" max="256" width="7.109375" style="444"/>
    <col min="257" max="257" width="12.33203125" style="444" customWidth="1"/>
    <col min="258" max="264" width="16.109375" style="444" customWidth="1"/>
    <col min="265" max="512" width="7.109375" style="444"/>
    <col min="513" max="513" width="12.33203125" style="444" customWidth="1"/>
    <col min="514" max="520" width="16.109375" style="444" customWidth="1"/>
    <col min="521" max="768" width="7.109375" style="444"/>
    <col min="769" max="769" width="12.33203125" style="444" customWidth="1"/>
    <col min="770" max="776" width="16.109375" style="444" customWidth="1"/>
    <col min="777" max="1024" width="7.109375" style="444"/>
    <col min="1025" max="1025" width="12.33203125" style="444" customWidth="1"/>
    <col min="1026" max="1032" width="16.109375" style="444" customWidth="1"/>
    <col min="1033" max="1280" width="7.109375" style="444"/>
    <col min="1281" max="1281" width="12.33203125" style="444" customWidth="1"/>
    <col min="1282" max="1288" width="16.109375" style="444" customWidth="1"/>
    <col min="1289" max="1536" width="7.109375" style="444"/>
    <col min="1537" max="1537" width="12.33203125" style="444" customWidth="1"/>
    <col min="1538" max="1544" width="16.109375" style="444" customWidth="1"/>
    <col min="1545" max="1792" width="7.109375" style="444"/>
    <col min="1793" max="1793" width="12.33203125" style="444" customWidth="1"/>
    <col min="1794" max="1800" width="16.109375" style="444" customWidth="1"/>
    <col min="1801" max="2048" width="7.109375" style="444"/>
    <col min="2049" max="2049" width="12.33203125" style="444" customWidth="1"/>
    <col min="2050" max="2056" width="16.109375" style="444" customWidth="1"/>
    <col min="2057" max="2304" width="7.109375" style="444"/>
    <col min="2305" max="2305" width="12.33203125" style="444" customWidth="1"/>
    <col min="2306" max="2312" width="16.109375" style="444" customWidth="1"/>
    <col min="2313" max="2560" width="7.109375" style="444"/>
    <col min="2561" max="2561" width="12.33203125" style="444" customWidth="1"/>
    <col min="2562" max="2568" width="16.109375" style="444" customWidth="1"/>
    <col min="2569" max="2816" width="7.109375" style="444"/>
    <col min="2817" max="2817" width="12.33203125" style="444" customWidth="1"/>
    <col min="2818" max="2824" width="16.109375" style="444" customWidth="1"/>
    <col min="2825" max="3072" width="7.109375" style="444"/>
    <col min="3073" max="3073" width="12.33203125" style="444" customWidth="1"/>
    <col min="3074" max="3080" width="16.109375" style="444" customWidth="1"/>
    <col min="3081" max="3328" width="7.109375" style="444"/>
    <col min="3329" max="3329" width="12.33203125" style="444" customWidth="1"/>
    <col min="3330" max="3336" width="16.109375" style="444" customWidth="1"/>
    <col min="3337" max="3584" width="7.109375" style="444"/>
    <col min="3585" max="3585" width="12.33203125" style="444" customWidth="1"/>
    <col min="3586" max="3592" width="16.109375" style="444" customWidth="1"/>
    <col min="3593" max="3840" width="7.109375" style="444"/>
    <col min="3841" max="3841" width="12.33203125" style="444" customWidth="1"/>
    <col min="3842" max="3848" width="16.109375" style="444" customWidth="1"/>
    <col min="3849" max="4096" width="7.109375" style="444"/>
    <col min="4097" max="4097" width="12.33203125" style="444" customWidth="1"/>
    <col min="4098" max="4104" width="16.109375" style="444" customWidth="1"/>
    <col min="4105" max="4352" width="7.109375" style="444"/>
    <col min="4353" max="4353" width="12.33203125" style="444" customWidth="1"/>
    <col min="4354" max="4360" width="16.109375" style="444" customWidth="1"/>
    <col min="4361" max="4608" width="7.109375" style="444"/>
    <col min="4609" max="4609" width="12.33203125" style="444" customWidth="1"/>
    <col min="4610" max="4616" width="16.109375" style="444" customWidth="1"/>
    <col min="4617" max="4864" width="7.109375" style="444"/>
    <col min="4865" max="4865" width="12.33203125" style="444" customWidth="1"/>
    <col min="4866" max="4872" width="16.109375" style="444" customWidth="1"/>
    <col min="4873" max="5120" width="7.109375" style="444"/>
    <col min="5121" max="5121" width="12.33203125" style="444" customWidth="1"/>
    <col min="5122" max="5128" width="16.109375" style="444" customWidth="1"/>
    <col min="5129" max="5376" width="7.109375" style="444"/>
    <col min="5377" max="5377" width="12.33203125" style="444" customWidth="1"/>
    <col min="5378" max="5384" width="16.109375" style="444" customWidth="1"/>
    <col min="5385" max="5632" width="7.109375" style="444"/>
    <col min="5633" max="5633" width="12.33203125" style="444" customWidth="1"/>
    <col min="5634" max="5640" width="16.109375" style="444" customWidth="1"/>
    <col min="5641" max="5888" width="7.109375" style="444"/>
    <col min="5889" max="5889" width="12.33203125" style="444" customWidth="1"/>
    <col min="5890" max="5896" width="16.109375" style="444" customWidth="1"/>
    <col min="5897" max="6144" width="7.109375" style="444"/>
    <col min="6145" max="6145" width="12.33203125" style="444" customWidth="1"/>
    <col min="6146" max="6152" width="16.109375" style="444" customWidth="1"/>
    <col min="6153" max="6400" width="7.109375" style="444"/>
    <col min="6401" max="6401" width="12.33203125" style="444" customWidth="1"/>
    <col min="6402" max="6408" width="16.109375" style="444" customWidth="1"/>
    <col min="6409" max="6656" width="7.109375" style="444"/>
    <col min="6657" max="6657" width="12.33203125" style="444" customWidth="1"/>
    <col min="6658" max="6664" width="16.109375" style="444" customWidth="1"/>
    <col min="6665" max="6912" width="7.109375" style="444"/>
    <col min="6913" max="6913" width="12.33203125" style="444" customWidth="1"/>
    <col min="6914" max="6920" width="16.109375" style="444" customWidth="1"/>
    <col min="6921" max="7168" width="7.109375" style="444"/>
    <col min="7169" max="7169" width="12.33203125" style="444" customWidth="1"/>
    <col min="7170" max="7176" width="16.109375" style="444" customWidth="1"/>
    <col min="7177" max="7424" width="7.109375" style="444"/>
    <col min="7425" max="7425" width="12.33203125" style="444" customWidth="1"/>
    <col min="7426" max="7432" width="16.109375" style="444" customWidth="1"/>
    <col min="7433" max="7680" width="7.109375" style="444"/>
    <col min="7681" max="7681" width="12.33203125" style="444" customWidth="1"/>
    <col min="7682" max="7688" width="16.109375" style="444" customWidth="1"/>
    <col min="7689" max="7936" width="7.109375" style="444"/>
    <col min="7937" max="7937" width="12.33203125" style="444" customWidth="1"/>
    <col min="7938" max="7944" width="16.109375" style="444" customWidth="1"/>
    <col min="7945" max="8192" width="7.109375" style="444"/>
    <col min="8193" max="8193" width="12.33203125" style="444" customWidth="1"/>
    <col min="8194" max="8200" width="16.109375" style="444" customWidth="1"/>
    <col min="8201" max="8448" width="7.109375" style="444"/>
    <col min="8449" max="8449" width="12.33203125" style="444" customWidth="1"/>
    <col min="8450" max="8456" width="16.109375" style="444" customWidth="1"/>
    <col min="8457" max="8704" width="7.109375" style="444"/>
    <col min="8705" max="8705" width="12.33203125" style="444" customWidth="1"/>
    <col min="8706" max="8712" width="16.109375" style="444" customWidth="1"/>
    <col min="8713" max="8960" width="7.109375" style="444"/>
    <col min="8961" max="8961" width="12.33203125" style="444" customWidth="1"/>
    <col min="8962" max="8968" width="16.109375" style="444" customWidth="1"/>
    <col min="8969" max="9216" width="7.109375" style="444"/>
    <col min="9217" max="9217" width="12.33203125" style="444" customWidth="1"/>
    <col min="9218" max="9224" width="16.109375" style="444" customWidth="1"/>
    <col min="9225" max="9472" width="7.109375" style="444"/>
    <col min="9473" max="9473" width="12.33203125" style="444" customWidth="1"/>
    <col min="9474" max="9480" width="16.109375" style="444" customWidth="1"/>
    <col min="9481" max="9728" width="7.109375" style="444"/>
    <col min="9729" max="9729" width="12.33203125" style="444" customWidth="1"/>
    <col min="9730" max="9736" width="16.109375" style="444" customWidth="1"/>
    <col min="9737" max="9984" width="7.109375" style="444"/>
    <col min="9985" max="9985" width="12.33203125" style="444" customWidth="1"/>
    <col min="9986" max="9992" width="16.109375" style="444" customWidth="1"/>
    <col min="9993" max="10240" width="7.109375" style="444"/>
    <col min="10241" max="10241" width="12.33203125" style="444" customWidth="1"/>
    <col min="10242" max="10248" width="16.109375" style="444" customWidth="1"/>
    <col min="10249" max="10496" width="7.109375" style="444"/>
    <col min="10497" max="10497" width="12.33203125" style="444" customWidth="1"/>
    <col min="10498" max="10504" width="16.109375" style="444" customWidth="1"/>
    <col min="10505" max="10752" width="7.109375" style="444"/>
    <col min="10753" max="10753" width="12.33203125" style="444" customWidth="1"/>
    <col min="10754" max="10760" width="16.109375" style="444" customWidth="1"/>
    <col min="10761" max="11008" width="7.109375" style="444"/>
    <col min="11009" max="11009" width="12.33203125" style="444" customWidth="1"/>
    <col min="11010" max="11016" width="16.109375" style="444" customWidth="1"/>
    <col min="11017" max="11264" width="7.109375" style="444"/>
    <col min="11265" max="11265" width="12.33203125" style="444" customWidth="1"/>
    <col min="11266" max="11272" width="16.109375" style="444" customWidth="1"/>
    <col min="11273" max="11520" width="7.109375" style="444"/>
    <col min="11521" max="11521" width="12.33203125" style="444" customWidth="1"/>
    <col min="11522" max="11528" width="16.109375" style="444" customWidth="1"/>
    <col min="11529" max="11776" width="7.109375" style="444"/>
    <col min="11777" max="11777" width="12.33203125" style="444" customWidth="1"/>
    <col min="11778" max="11784" width="16.109375" style="444" customWidth="1"/>
    <col min="11785" max="12032" width="7.109375" style="444"/>
    <col min="12033" max="12033" width="12.33203125" style="444" customWidth="1"/>
    <col min="12034" max="12040" width="16.109375" style="444" customWidth="1"/>
    <col min="12041" max="12288" width="7.109375" style="444"/>
    <col min="12289" max="12289" width="12.33203125" style="444" customWidth="1"/>
    <col min="12290" max="12296" width="16.109375" style="444" customWidth="1"/>
    <col min="12297" max="12544" width="7.109375" style="444"/>
    <col min="12545" max="12545" width="12.33203125" style="444" customWidth="1"/>
    <col min="12546" max="12552" width="16.109375" style="444" customWidth="1"/>
    <col min="12553" max="12800" width="7.109375" style="444"/>
    <col min="12801" max="12801" width="12.33203125" style="444" customWidth="1"/>
    <col min="12802" max="12808" width="16.109375" style="444" customWidth="1"/>
    <col min="12809" max="13056" width="7.109375" style="444"/>
    <col min="13057" max="13057" width="12.33203125" style="444" customWidth="1"/>
    <col min="13058" max="13064" width="16.109375" style="444" customWidth="1"/>
    <col min="13065" max="13312" width="7.109375" style="444"/>
    <col min="13313" max="13313" width="12.33203125" style="444" customWidth="1"/>
    <col min="13314" max="13320" width="16.109375" style="444" customWidth="1"/>
    <col min="13321" max="13568" width="7.109375" style="444"/>
    <col min="13569" max="13569" width="12.33203125" style="444" customWidth="1"/>
    <col min="13570" max="13576" width="16.109375" style="444" customWidth="1"/>
    <col min="13577" max="13824" width="7.109375" style="444"/>
    <col min="13825" max="13825" width="12.33203125" style="444" customWidth="1"/>
    <col min="13826" max="13832" width="16.109375" style="444" customWidth="1"/>
    <col min="13833" max="14080" width="7.109375" style="444"/>
    <col min="14081" max="14081" width="12.33203125" style="444" customWidth="1"/>
    <col min="14082" max="14088" width="16.109375" style="444" customWidth="1"/>
    <col min="14089" max="14336" width="7.109375" style="444"/>
    <col min="14337" max="14337" width="12.33203125" style="444" customWidth="1"/>
    <col min="14338" max="14344" width="16.109375" style="444" customWidth="1"/>
    <col min="14345" max="14592" width="7.109375" style="444"/>
    <col min="14593" max="14593" width="12.33203125" style="444" customWidth="1"/>
    <col min="14594" max="14600" width="16.109375" style="444" customWidth="1"/>
    <col min="14601" max="14848" width="7.109375" style="444"/>
    <col min="14849" max="14849" width="12.33203125" style="444" customWidth="1"/>
    <col min="14850" max="14856" width="16.109375" style="444" customWidth="1"/>
    <col min="14857" max="15104" width="7.109375" style="444"/>
    <col min="15105" max="15105" width="12.33203125" style="444" customWidth="1"/>
    <col min="15106" max="15112" width="16.109375" style="444" customWidth="1"/>
    <col min="15113" max="15360" width="7.109375" style="444"/>
    <col min="15361" max="15361" width="12.33203125" style="444" customWidth="1"/>
    <col min="15362" max="15368" width="16.109375" style="444" customWidth="1"/>
    <col min="15369" max="15616" width="7.109375" style="444"/>
    <col min="15617" max="15617" width="12.33203125" style="444" customWidth="1"/>
    <col min="15618" max="15624" width="16.109375" style="444" customWidth="1"/>
    <col min="15625" max="15872" width="7.109375" style="444"/>
    <col min="15873" max="15873" width="12.33203125" style="444" customWidth="1"/>
    <col min="15874" max="15880" width="16.109375" style="444" customWidth="1"/>
    <col min="15881" max="16128" width="7.109375" style="444"/>
    <col min="16129" max="16129" width="12.33203125" style="444" customWidth="1"/>
    <col min="16130" max="16136" width="16.109375" style="444" customWidth="1"/>
    <col min="16137" max="16384" width="7.109375" style="444"/>
  </cols>
  <sheetData>
    <row r="1" spans="1:12" s="442" customFormat="1" ht="20.399999999999999" thickBot="1">
      <c r="A1" s="405" t="s">
        <v>986</v>
      </c>
      <c r="B1" s="406"/>
      <c r="C1" s="407"/>
      <c r="D1" s="408"/>
      <c r="F1" s="410"/>
      <c r="G1" s="405" t="s">
        <v>960</v>
      </c>
      <c r="H1" s="405" t="s">
        <v>961</v>
      </c>
    </row>
    <row r="2" spans="1:12" s="442" customFormat="1" ht="20.399999999999999" thickBot="1">
      <c r="A2" s="405" t="s">
        <v>962</v>
      </c>
      <c r="B2" s="412" t="s">
        <v>963</v>
      </c>
      <c r="C2" s="413"/>
      <c r="D2" s="414"/>
      <c r="E2" s="443"/>
      <c r="F2" s="416"/>
      <c r="G2" s="405" t="s">
        <v>964</v>
      </c>
      <c r="H2" s="405" t="s">
        <v>987</v>
      </c>
    </row>
    <row r="3" spans="1:12" ht="24.6">
      <c r="A3" s="1037" t="s">
        <v>988</v>
      </c>
      <c r="B3" s="1038"/>
      <c r="C3" s="1038"/>
      <c r="D3" s="1038"/>
      <c r="E3" s="1038"/>
      <c r="F3" s="1038"/>
      <c r="G3" s="1038"/>
      <c r="H3" s="1038"/>
    </row>
    <row r="4" spans="1:12" ht="16.8" thickBot="1">
      <c r="A4" s="1029" t="s">
        <v>967</v>
      </c>
      <c r="B4" s="1029"/>
      <c r="C4" s="1029"/>
      <c r="D4" s="1029"/>
      <c r="E4" s="1029"/>
      <c r="F4" s="1029"/>
      <c r="G4" s="1029"/>
      <c r="H4" s="1029"/>
    </row>
    <row r="5" spans="1:12" s="445" customFormat="1" ht="22.05" customHeight="1">
      <c r="A5" s="1030" t="s">
        <v>968</v>
      </c>
      <c r="B5" s="1032" t="s">
        <v>969</v>
      </c>
      <c r="C5" s="1034" t="s">
        <v>970</v>
      </c>
      <c r="D5" s="1035"/>
      <c r="E5" s="1036"/>
      <c r="F5" s="1035" t="s">
        <v>971</v>
      </c>
      <c r="G5" s="1035"/>
      <c r="H5" s="1035"/>
    </row>
    <row r="6" spans="1:12" s="445" customFormat="1" ht="16.8" thickBot="1">
      <c r="A6" s="1031"/>
      <c r="B6" s="1033"/>
      <c r="C6" s="418" t="s">
        <v>972</v>
      </c>
      <c r="D6" s="419" t="s">
        <v>973</v>
      </c>
      <c r="E6" s="420" t="s">
        <v>974</v>
      </c>
      <c r="F6" s="419" t="s">
        <v>972</v>
      </c>
      <c r="G6" s="419" t="s">
        <v>973</v>
      </c>
      <c r="H6" s="421" t="s">
        <v>974</v>
      </c>
    </row>
    <row r="7" spans="1:12" s="449" customFormat="1" ht="87.6" customHeight="1">
      <c r="A7" s="422" t="s">
        <v>969</v>
      </c>
      <c r="B7" s="446">
        <v>1</v>
      </c>
      <c r="C7" s="447">
        <v>1</v>
      </c>
      <c r="D7" s="447">
        <v>0</v>
      </c>
      <c r="E7" s="447">
        <v>1</v>
      </c>
      <c r="F7" s="447">
        <v>0</v>
      </c>
      <c r="G7" s="447">
        <v>0</v>
      </c>
      <c r="H7" s="448">
        <v>0</v>
      </c>
    </row>
    <row r="8" spans="1:12" s="449" customFormat="1" ht="64.2" customHeight="1">
      <c r="A8" s="427" t="s">
        <v>975</v>
      </c>
      <c r="B8" s="450">
        <v>1</v>
      </c>
      <c r="C8" s="451">
        <v>1</v>
      </c>
      <c r="D8" s="451">
        <v>0</v>
      </c>
      <c r="E8" s="451">
        <v>1</v>
      </c>
      <c r="F8" s="451">
        <v>0</v>
      </c>
      <c r="G8" s="451">
        <v>0</v>
      </c>
      <c r="H8" s="452">
        <v>0</v>
      </c>
    </row>
    <row r="9" spans="1:12" s="449" customFormat="1" ht="16.8" thickBot="1">
      <c r="A9" s="431" t="s">
        <v>976</v>
      </c>
      <c r="B9" s="453">
        <v>0</v>
      </c>
      <c r="C9" s="454">
        <v>0</v>
      </c>
      <c r="D9" s="454">
        <v>0</v>
      </c>
      <c r="E9" s="454">
        <v>0</v>
      </c>
      <c r="F9" s="454">
        <v>0</v>
      </c>
      <c r="G9" s="454">
        <v>0</v>
      </c>
      <c r="H9" s="455">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66" t="s">
        <v>989</v>
      </c>
      <c r="B14" s="966"/>
      <c r="C14" s="966"/>
      <c r="D14" s="966"/>
      <c r="E14" s="966"/>
      <c r="F14" s="966"/>
      <c r="G14" s="966"/>
      <c r="H14" s="966"/>
      <c r="I14" s="966"/>
      <c r="J14" s="966"/>
      <c r="K14" s="966"/>
      <c r="L14" s="966"/>
    </row>
    <row r="15" spans="1:12" ht="16.2">
      <c r="A15" s="981" t="s">
        <v>990</v>
      </c>
      <c r="B15" s="981"/>
      <c r="C15" s="981"/>
      <c r="D15" s="981"/>
      <c r="E15" s="981"/>
      <c r="F15" s="981"/>
      <c r="G15" s="981"/>
      <c r="H15" s="98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F51-FE79-492D-BCC6-D19DD5FA86C3}">
  <dimension ref="A1:L16"/>
  <sheetViews>
    <sheetView workbookViewId="0">
      <selection activeCell="M11" sqref="M11"/>
    </sheetView>
  </sheetViews>
  <sheetFormatPr defaultColWidth="7.109375" defaultRowHeight="12"/>
  <cols>
    <col min="1" max="1" width="12.33203125" style="444" customWidth="1"/>
    <col min="2" max="8" width="17.44140625" style="444" customWidth="1"/>
    <col min="9" max="256" width="7.109375" style="444"/>
    <col min="257" max="257" width="12.33203125" style="444" customWidth="1"/>
    <col min="258" max="264" width="17.44140625" style="444" customWidth="1"/>
    <col min="265" max="512" width="7.109375" style="444"/>
    <col min="513" max="513" width="12.33203125" style="444" customWidth="1"/>
    <col min="514" max="520" width="17.44140625" style="444" customWidth="1"/>
    <col min="521" max="768" width="7.109375" style="444"/>
    <col min="769" max="769" width="12.33203125" style="444" customWidth="1"/>
    <col min="770" max="776" width="17.44140625" style="444" customWidth="1"/>
    <col min="777" max="1024" width="7.109375" style="444"/>
    <col min="1025" max="1025" width="12.33203125" style="444" customWidth="1"/>
    <col min="1026" max="1032" width="17.44140625" style="444" customWidth="1"/>
    <col min="1033" max="1280" width="7.109375" style="444"/>
    <col min="1281" max="1281" width="12.33203125" style="444" customWidth="1"/>
    <col min="1282" max="1288" width="17.44140625" style="444" customWidth="1"/>
    <col min="1289" max="1536" width="7.109375" style="444"/>
    <col min="1537" max="1537" width="12.33203125" style="444" customWidth="1"/>
    <col min="1538" max="1544" width="17.44140625" style="444" customWidth="1"/>
    <col min="1545" max="1792" width="7.109375" style="444"/>
    <col min="1793" max="1793" width="12.33203125" style="444" customWidth="1"/>
    <col min="1794" max="1800" width="17.44140625" style="444" customWidth="1"/>
    <col min="1801" max="2048" width="7.109375" style="444"/>
    <col min="2049" max="2049" width="12.33203125" style="444" customWidth="1"/>
    <col min="2050" max="2056" width="17.44140625" style="444" customWidth="1"/>
    <col min="2057" max="2304" width="7.109375" style="444"/>
    <col min="2305" max="2305" width="12.33203125" style="444" customWidth="1"/>
    <col min="2306" max="2312" width="17.44140625" style="444" customWidth="1"/>
    <col min="2313" max="2560" width="7.109375" style="444"/>
    <col min="2561" max="2561" width="12.33203125" style="444" customWidth="1"/>
    <col min="2562" max="2568" width="17.44140625" style="444" customWidth="1"/>
    <col min="2569" max="2816" width="7.109375" style="444"/>
    <col min="2817" max="2817" width="12.33203125" style="444" customWidth="1"/>
    <col min="2818" max="2824" width="17.44140625" style="444" customWidth="1"/>
    <col min="2825" max="3072" width="7.109375" style="444"/>
    <col min="3073" max="3073" width="12.33203125" style="444" customWidth="1"/>
    <col min="3074" max="3080" width="17.44140625" style="444" customWidth="1"/>
    <col min="3081" max="3328" width="7.109375" style="444"/>
    <col min="3329" max="3329" width="12.33203125" style="444" customWidth="1"/>
    <col min="3330" max="3336" width="17.44140625" style="444" customWidth="1"/>
    <col min="3337" max="3584" width="7.109375" style="444"/>
    <col min="3585" max="3585" width="12.33203125" style="444" customWidth="1"/>
    <col min="3586" max="3592" width="17.44140625" style="444" customWidth="1"/>
    <col min="3593" max="3840" width="7.109375" style="444"/>
    <col min="3841" max="3841" width="12.33203125" style="444" customWidth="1"/>
    <col min="3842" max="3848" width="17.44140625" style="444" customWidth="1"/>
    <col min="3849" max="4096" width="7.109375" style="444"/>
    <col min="4097" max="4097" width="12.33203125" style="444" customWidth="1"/>
    <col min="4098" max="4104" width="17.44140625" style="444" customWidth="1"/>
    <col min="4105" max="4352" width="7.109375" style="444"/>
    <col min="4353" max="4353" width="12.33203125" style="444" customWidth="1"/>
    <col min="4354" max="4360" width="17.44140625" style="444" customWidth="1"/>
    <col min="4361" max="4608" width="7.109375" style="444"/>
    <col min="4609" max="4609" width="12.33203125" style="444" customWidth="1"/>
    <col min="4610" max="4616" width="17.44140625" style="444" customWidth="1"/>
    <col min="4617" max="4864" width="7.109375" style="444"/>
    <col min="4865" max="4865" width="12.33203125" style="444" customWidth="1"/>
    <col min="4866" max="4872" width="17.44140625" style="444" customWidth="1"/>
    <col min="4873" max="5120" width="7.109375" style="444"/>
    <col min="5121" max="5121" width="12.33203125" style="444" customWidth="1"/>
    <col min="5122" max="5128" width="17.44140625" style="444" customWidth="1"/>
    <col min="5129" max="5376" width="7.109375" style="444"/>
    <col min="5377" max="5377" width="12.33203125" style="444" customWidth="1"/>
    <col min="5378" max="5384" width="17.44140625" style="444" customWidth="1"/>
    <col min="5385" max="5632" width="7.109375" style="444"/>
    <col min="5633" max="5633" width="12.33203125" style="444" customWidth="1"/>
    <col min="5634" max="5640" width="17.44140625" style="444" customWidth="1"/>
    <col min="5641" max="5888" width="7.109375" style="444"/>
    <col min="5889" max="5889" width="12.33203125" style="444" customWidth="1"/>
    <col min="5890" max="5896" width="17.44140625" style="444" customWidth="1"/>
    <col min="5897" max="6144" width="7.109375" style="444"/>
    <col min="6145" max="6145" width="12.33203125" style="444" customWidth="1"/>
    <col min="6146" max="6152" width="17.44140625" style="444" customWidth="1"/>
    <col min="6153" max="6400" width="7.109375" style="444"/>
    <col min="6401" max="6401" width="12.33203125" style="444" customWidth="1"/>
    <col min="6402" max="6408" width="17.44140625" style="444" customWidth="1"/>
    <col min="6409" max="6656" width="7.109375" style="444"/>
    <col min="6657" max="6657" width="12.33203125" style="444" customWidth="1"/>
    <col min="6658" max="6664" width="17.44140625" style="444" customWidth="1"/>
    <col min="6665" max="6912" width="7.109375" style="444"/>
    <col min="6913" max="6913" width="12.33203125" style="444" customWidth="1"/>
    <col min="6914" max="6920" width="17.44140625" style="444" customWidth="1"/>
    <col min="6921" max="7168" width="7.109375" style="444"/>
    <col min="7169" max="7169" width="12.33203125" style="444" customWidth="1"/>
    <col min="7170" max="7176" width="17.44140625" style="444" customWidth="1"/>
    <col min="7177" max="7424" width="7.109375" style="444"/>
    <col min="7425" max="7425" width="12.33203125" style="444" customWidth="1"/>
    <col min="7426" max="7432" width="17.44140625" style="444" customWidth="1"/>
    <col min="7433" max="7680" width="7.109375" style="444"/>
    <col min="7681" max="7681" width="12.33203125" style="444" customWidth="1"/>
    <col min="7682" max="7688" width="17.44140625" style="444" customWidth="1"/>
    <col min="7689" max="7936" width="7.109375" style="444"/>
    <col min="7937" max="7937" width="12.33203125" style="444" customWidth="1"/>
    <col min="7938" max="7944" width="17.44140625" style="444" customWidth="1"/>
    <col min="7945" max="8192" width="7.109375" style="444"/>
    <col min="8193" max="8193" width="12.33203125" style="444" customWidth="1"/>
    <col min="8194" max="8200" width="17.44140625" style="444" customWidth="1"/>
    <col min="8201" max="8448" width="7.109375" style="444"/>
    <col min="8449" max="8449" width="12.33203125" style="444" customWidth="1"/>
    <col min="8450" max="8456" width="17.44140625" style="444" customWidth="1"/>
    <col min="8457" max="8704" width="7.109375" style="444"/>
    <col min="8705" max="8705" width="12.33203125" style="444" customWidth="1"/>
    <col min="8706" max="8712" width="17.44140625" style="444" customWidth="1"/>
    <col min="8713" max="8960" width="7.109375" style="444"/>
    <col min="8961" max="8961" width="12.33203125" style="444" customWidth="1"/>
    <col min="8962" max="8968" width="17.44140625" style="444" customWidth="1"/>
    <col min="8969" max="9216" width="7.109375" style="444"/>
    <col min="9217" max="9217" width="12.33203125" style="444" customWidth="1"/>
    <col min="9218" max="9224" width="17.44140625" style="444" customWidth="1"/>
    <col min="9225" max="9472" width="7.109375" style="444"/>
    <col min="9473" max="9473" width="12.33203125" style="444" customWidth="1"/>
    <col min="9474" max="9480" width="17.44140625" style="444" customWidth="1"/>
    <col min="9481" max="9728" width="7.109375" style="444"/>
    <col min="9729" max="9729" width="12.33203125" style="444" customWidth="1"/>
    <col min="9730" max="9736" width="17.44140625" style="444" customWidth="1"/>
    <col min="9737" max="9984" width="7.109375" style="444"/>
    <col min="9985" max="9985" width="12.33203125" style="444" customWidth="1"/>
    <col min="9986" max="9992" width="17.44140625" style="444" customWidth="1"/>
    <col min="9993" max="10240" width="7.109375" style="444"/>
    <col min="10241" max="10241" width="12.33203125" style="444" customWidth="1"/>
    <col min="10242" max="10248" width="17.44140625" style="444" customWidth="1"/>
    <col min="10249" max="10496" width="7.109375" style="444"/>
    <col min="10497" max="10497" width="12.33203125" style="444" customWidth="1"/>
    <col min="10498" max="10504" width="17.44140625" style="444" customWidth="1"/>
    <col min="10505" max="10752" width="7.109375" style="444"/>
    <col min="10753" max="10753" width="12.33203125" style="444" customWidth="1"/>
    <col min="10754" max="10760" width="17.44140625" style="444" customWidth="1"/>
    <col min="10761" max="11008" width="7.109375" style="444"/>
    <col min="11009" max="11009" width="12.33203125" style="444" customWidth="1"/>
    <col min="11010" max="11016" width="17.44140625" style="444" customWidth="1"/>
    <col min="11017" max="11264" width="7.109375" style="444"/>
    <col min="11265" max="11265" width="12.33203125" style="444" customWidth="1"/>
    <col min="11266" max="11272" width="17.44140625" style="444" customWidth="1"/>
    <col min="11273" max="11520" width="7.109375" style="444"/>
    <col min="11521" max="11521" width="12.33203125" style="444" customWidth="1"/>
    <col min="11522" max="11528" width="17.44140625" style="444" customWidth="1"/>
    <col min="11529" max="11776" width="7.109375" style="444"/>
    <col min="11777" max="11777" width="12.33203125" style="444" customWidth="1"/>
    <col min="11778" max="11784" width="17.44140625" style="444" customWidth="1"/>
    <col min="11785" max="12032" width="7.109375" style="444"/>
    <col min="12033" max="12033" width="12.33203125" style="444" customWidth="1"/>
    <col min="12034" max="12040" width="17.44140625" style="444" customWidth="1"/>
    <col min="12041" max="12288" width="7.109375" style="444"/>
    <col min="12289" max="12289" width="12.33203125" style="444" customWidth="1"/>
    <col min="12290" max="12296" width="17.44140625" style="444" customWidth="1"/>
    <col min="12297" max="12544" width="7.109375" style="444"/>
    <col min="12545" max="12545" width="12.33203125" style="444" customWidth="1"/>
    <col min="12546" max="12552" width="17.44140625" style="444" customWidth="1"/>
    <col min="12553" max="12800" width="7.109375" style="444"/>
    <col min="12801" max="12801" width="12.33203125" style="444" customWidth="1"/>
    <col min="12802" max="12808" width="17.44140625" style="444" customWidth="1"/>
    <col min="12809" max="13056" width="7.109375" style="444"/>
    <col min="13057" max="13057" width="12.33203125" style="444" customWidth="1"/>
    <col min="13058" max="13064" width="17.44140625" style="444" customWidth="1"/>
    <col min="13065" max="13312" width="7.109375" style="444"/>
    <col min="13313" max="13313" width="12.33203125" style="444" customWidth="1"/>
    <col min="13314" max="13320" width="17.44140625" style="444" customWidth="1"/>
    <col min="13321" max="13568" width="7.109375" style="444"/>
    <col min="13569" max="13569" width="12.33203125" style="444" customWidth="1"/>
    <col min="13570" max="13576" width="17.44140625" style="444" customWidth="1"/>
    <col min="13577" max="13824" width="7.109375" style="444"/>
    <col min="13825" max="13825" width="12.33203125" style="444" customWidth="1"/>
    <col min="13826" max="13832" width="17.44140625" style="444" customWidth="1"/>
    <col min="13833" max="14080" width="7.109375" style="444"/>
    <col min="14081" max="14081" width="12.33203125" style="444" customWidth="1"/>
    <col min="14082" max="14088" width="17.44140625" style="444" customWidth="1"/>
    <col min="14089" max="14336" width="7.109375" style="444"/>
    <col min="14337" max="14337" width="12.33203125" style="444" customWidth="1"/>
    <col min="14338" max="14344" width="17.44140625" style="444" customWidth="1"/>
    <col min="14345" max="14592" width="7.109375" style="444"/>
    <col min="14593" max="14593" width="12.33203125" style="444" customWidth="1"/>
    <col min="14594" max="14600" width="17.44140625" style="444" customWidth="1"/>
    <col min="14601" max="14848" width="7.109375" style="444"/>
    <col min="14849" max="14849" width="12.33203125" style="444" customWidth="1"/>
    <col min="14850" max="14856" width="17.44140625" style="444" customWidth="1"/>
    <col min="14857" max="15104" width="7.109375" style="444"/>
    <col min="15105" max="15105" width="12.33203125" style="444" customWidth="1"/>
    <col min="15106" max="15112" width="17.44140625" style="444" customWidth="1"/>
    <col min="15113" max="15360" width="7.109375" style="444"/>
    <col min="15361" max="15361" width="12.33203125" style="444" customWidth="1"/>
    <col min="15362" max="15368" width="17.44140625" style="444" customWidth="1"/>
    <col min="15369" max="15616" width="7.109375" style="444"/>
    <col min="15617" max="15617" width="12.33203125" style="444" customWidth="1"/>
    <col min="15618" max="15624" width="17.44140625" style="444" customWidth="1"/>
    <col min="15625" max="15872" width="7.109375" style="444"/>
    <col min="15873" max="15873" width="12.33203125" style="444" customWidth="1"/>
    <col min="15874" max="15880" width="17.44140625" style="444" customWidth="1"/>
    <col min="15881" max="16128" width="7.109375" style="444"/>
    <col min="16129" max="16129" width="12.33203125" style="444" customWidth="1"/>
    <col min="16130" max="16136" width="17.44140625" style="444" customWidth="1"/>
    <col min="16137" max="16384" width="7.109375" style="444"/>
  </cols>
  <sheetData>
    <row r="1" spans="1:12" ht="20.399999999999999" thickBot="1">
      <c r="A1" s="405" t="s">
        <v>959</v>
      </c>
      <c r="B1" s="406"/>
      <c r="C1" s="408"/>
      <c r="D1" s="408"/>
      <c r="E1" s="409"/>
      <c r="F1" s="410"/>
      <c r="G1" s="405" t="s">
        <v>960</v>
      </c>
      <c r="H1" s="405" t="s">
        <v>961</v>
      </c>
      <c r="I1" s="411"/>
      <c r="J1" s="411"/>
      <c r="K1" s="411"/>
      <c r="L1" s="411"/>
    </row>
    <row r="2" spans="1:12" ht="20.399999999999999" thickBot="1">
      <c r="A2" s="405" t="s">
        <v>962</v>
      </c>
      <c r="B2" s="412" t="s">
        <v>963</v>
      </c>
      <c r="C2" s="414"/>
      <c r="D2" s="414"/>
      <c r="E2" s="415"/>
      <c r="F2" s="416"/>
      <c r="G2" s="405" t="s">
        <v>964</v>
      </c>
      <c r="H2" s="405" t="s">
        <v>1062</v>
      </c>
      <c r="I2" s="411"/>
      <c r="J2" s="411"/>
      <c r="K2" s="411"/>
      <c r="L2" s="411"/>
    </row>
    <row r="3" spans="1:12" ht="24.6">
      <c r="A3" s="1037" t="s">
        <v>1063</v>
      </c>
      <c r="B3" s="1038"/>
      <c r="C3" s="1038"/>
      <c r="D3" s="1038"/>
      <c r="E3" s="1038"/>
      <c r="F3" s="1038"/>
      <c r="G3" s="1038"/>
      <c r="H3" s="1038"/>
      <c r="I3" s="411"/>
      <c r="J3" s="411"/>
      <c r="K3" s="411"/>
      <c r="L3" s="411"/>
    </row>
    <row r="4" spans="1:12" ht="16.8" thickBot="1">
      <c r="A4" s="1039" t="s">
        <v>967</v>
      </c>
      <c r="B4" s="1039"/>
      <c r="C4" s="1039"/>
      <c r="D4" s="1039"/>
      <c r="E4" s="1039"/>
      <c r="F4" s="1039"/>
      <c r="G4" s="1039"/>
      <c r="H4" s="1039"/>
      <c r="I4" s="411"/>
      <c r="J4" s="411"/>
      <c r="K4" s="411"/>
      <c r="L4" s="411"/>
    </row>
    <row r="5" spans="1:12" s="445" customFormat="1" ht="22.05" customHeight="1">
      <c r="A5" s="1030" t="s">
        <v>968</v>
      </c>
      <c r="B5" s="1032" t="s">
        <v>969</v>
      </c>
      <c r="C5" s="1034" t="s">
        <v>1064</v>
      </c>
      <c r="D5" s="1035"/>
      <c r="E5" s="1036"/>
      <c r="F5" s="1034" t="s">
        <v>1065</v>
      </c>
      <c r="G5" s="1035"/>
      <c r="H5" s="1035"/>
      <c r="I5" s="417"/>
      <c r="J5" s="417"/>
      <c r="K5" s="417"/>
      <c r="L5" s="417"/>
    </row>
    <row r="6" spans="1:12" s="445" customFormat="1" ht="16.8" thickBot="1">
      <c r="A6" s="1031"/>
      <c r="B6" s="1033"/>
      <c r="C6" s="419" t="s">
        <v>972</v>
      </c>
      <c r="D6" s="419" t="s">
        <v>973</v>
      </c>
      <c r="E6" s="420" t="s">
        <v>974</v>
      </c>
      <c r="F6" s="418" t="s">
        <v>972</v>
      </c>
      <c r="G6" s="419" t="s">
        <v>973</v>
      </c>
      <c r="H6" s="421" t="s">
        <v>974</v>
      </c>
      <c r="I6" s="417"/>
      <c r="J6" s="417"/>
      <c r="K6" s="417"/>
      <c r="L6" s="417"/>
    </row>
    <row r="7" spans="1:12" s="449" customFormat="1" ht="59.55" customHeight="1">
      <c r="A7" s="422" t="s">
        <v>969</v>
      </c>
      <c r="B7" s="423">
        <v>0</v>
      </c>
      <c r="C7" s="424">
        <v>0</v>
      </c>
      <c r="D7" s="424">
        <v>0</v>
      </c>
      <c r="E7" s="424">
        <v>0</v>
      </c>
      <c r="F7" s="424">
        <v>0</v>
      </c>
      <c r="G7" s="424">
        <v>0</v>
      </c>
      <c r="H7" s="425">
        <v>0</v>
      </c>
      <c r="I7" s="426"/>
      <c r="J7" s="426"/>
      <c r="K7" s="426"/>
      <c r="L7" s="426"/>
    </row>
    <row r="8" spans="1:12" s="449" customFormat="1" ht="59.55" customHeight="1">
      <c r="A8" s="427" t="s">
        <v>975</v>
      </c>
      <c r="B8" s="428">
        <v>0</v>
      </c>
      <c r="C8" s="534">
        <v>0</v>
      </c>
      <c r="D8" s="429">
        <v>0</v>
      </c>
      <c r="E8" s="534">
        <v>0</v>
      </c>
      <c r="F8" s="429">
        <v>0</v>
      </c>
      <c r="G8" s="429">
        <v>0</v>
      </c>
      <c r="H8" s="430">
        <v>0</v>
      </c>
      <c r="I8" s="426"/>
      <c r="J8" s="426"/>
      <c r="K8" s="426"/>
      <c r="L8" s="426"/>
    </row>
    <row r="9" spans="1:12" s="449" customFormat="1" ht="16.8" thickBot="1">
      <c r="A9" s="431" t="s">
        <v>976</v>
      </c>
      <c r="B9" s="432">
        <v>0</v>
      </c>
      <c r="C9" s="535">
        <v>0</v>
      </c>
      <c r="D9" s="433">
        <v>0</v>
      </c>
      <c r="E9" s="535">
        <v>0</v>
      </c>
      <c r="F9" s="433">
        <v>0</v>
      </c>
      <c r="G9" s="433">
        <v>0</v>
      </c>
      <c r="H9" s="434">
        <v>0</v>
      </c>
      <c r="I9" s="426"/>
      <c r="J9" s="426"/>
      <c r="K9" s="426"/>
      <c r="L9" s="426"/>
    </row>
    <row r="10" spans="1:12" ht="16.2">
      <c r="A10" s="435" t="s">
        <v>977</v>
      </c>
      <c r="B10" s="436"/>
      <c r="C10" s="436" t="s">
        <v>978</v>
      </c>
      <c r="D10" s="437"/>
      <c r="E10" s="435" t="s">
        <v>979</v>
      </c>
      <c r="F10" s="436"/>
      <c r="G10" s="438" t="s">
        <v>980</v>
      </c>
      <c r="H10" s="439"/>
      <c r="I10" s="411"/>
      <c r="J10" s="411"/>
      <c r="K10" s="411"/>
      <c r="L10" s="411"/>
    </row>
    <row r="11" spans="1:12" ht="16.2">
      <c r="A11" s="436"/>
      <c r="B11" s="436"/>
      <c r="C11" s="437"/>
      <c r="D11" s="437"/>
      <c r="E11" s="436" t="s">
        <v>981</v>
      </c>
      <c r="F11" s="436"/>
      <c r="G11" s="436"/>
      <c r="H11" s="439"/>
      <c r="I11" s="411"/>
      <c r="J11" s="411"/>
      <c r="K11" s="411"/>
      <c r="L11" s="411"/>
    </row>
    <row r="12" spans="1:12" ht="16.2">
      <c r="A12" s="435"/>
      <c r="B12" s="436"/>
      <c r="C12" s="437"/>
      <c r="D12" s="437"/>
      <c r="E12" s="437"/>
      <c r="F12" s="436"/>
      <c r="G12" s="440" t="s">
        <v>982</v>
      </c>
      <c r="H12" s="436"/>
      <c r="I12" s="411"/>
      <c r="J12" s="411"/>
      <c r="K12" s="411"/>
      <c r="L12" s="411"/>
    </row>
    <row r="13" spans="1:12" ht="16.2">
      <c r="A13" s="436" t="s">
        <v>983</v>
      </c>
      <c r="B13" s="436"/>
      <c r="C13" s="436"/>
      <c r="D13" s="437"/>
      <c r="E13" s="437"/>
      <c r="F13" s="437"/>
      <c r="G13" s="436"/>
      <c r="H13" s="436"/>
      <c r="I13" s="411"/>
      <c r="J13" s="411"/>
      <c r="K13" s="411"/>
      <c r="L13" s="411"/>
    </row>
    <row r="14" spans="1:12" ht="16.2">
      <c r="A14" s="966" t="s">
        <v>984</v>
      </c>
      <c r="B14" s="966"/>
      <c r="C14" s="966"/>
      <c r="D14" s="966"/>
      <c r="E14" s="966"/>
      <c r="F14" s="966"/>
      <c r="G14" s="966"/>
      <c r="H14" s="966"/>
      <c r="I14" s="966"/>
      <c r="J14" s="966"/>
      <c r="K14" s="966"/>
      <c r="L14" s="966"/>
    </row>
    <row r="15" spans="1:12" ht="16.2">
      <c r="A15" s="965" t="s">
        <v>985</v>
      </c>
      <c r="B15" s="965"/>
      <c r="C15" s="965"/>
      <c r="D15" s="965"/>
      <c r="E15" s="965"/>
      <c r="F15" s="965"/>
      <c r="G15" s="965"/>
      <c r="H15" s="965"/>
      <c r="I15" s="411"/>
      <c r="J15" s="411"/>
      <c r="K15" s="411"/>
      <c r="L15" s="4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276D-123D-4467-AC4E-FC30D4893027}">
  <dimension ref="A1:L224"/>
  <sheetViews>
    <sheetView workbookViewId="0">
      <selection sqref="A1:L18"/>
    </sheetView>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61" t="s">
        <v>961</v>
      </c>
      <c r="H1" s="962"/>
    </row>
    <row r="2" spans="1:12" s="485" customFormat="1" ht="21" customHeight="1">
      <c r="A2" s="486" t="s">
        <v>1034</v>
      </c>
      <c r="B2" s="412" t="s">
        <v>963</v>
      </c>
      <c r="D2" s="487"/>
      <c r="E2" s="488"/>
      <c r="F2" s="486" t="s">
        <v>1054</v>
      </c>
      <c r="G2" s="963" t="s">
        <v>1067</v>
      </c>
      <c r="H2" s="963"/>
    </row>
    <row r="3" spans="1:12" s="489" customFormat="1" ht="37.5" customHeight="1">
      <c r="A3" s="968" t="s">
        <v>1068</v>
      </c>
      <c r="B3" s="969"/>
      <c r="C3" s="969"/>
      <c r="D3" s="969"/>
      <c r="E3" s="969"/>
      <c r="F3" s="969"/>
      <c r="G3" s="969"/>
      <c r="H3" s="969"/>
    </row>
    <row r="4" spans="1:12" ht="21" customHeight="1" thickBot="1">
      <c r="A4" s="980" t="s">
        <v>1057</v>
      </c>
      <c r="B4" s="970"/>
      <c r="C4" s="970"/>
      <c r="D4" s="970"/>
      <c r="E4" s="970"/>
      <c r="F4" s="970"/>
      <c r="G4" s="970"/>
      <c r="H4" s="970"/>
    </row>
    <row r="5" spans="1:12" s="491" customFormat="1" ht="37.35" customHeight="1">
      <c r="A5" s="971" t="s">
        <v>1039</v>
      </c>
      <c r="B5" s="1040" t="s">
        <v>1040</v>
      </c>
      <c r="C5" s="975" t="s">
        <v>1041</v>
      </c>
      <c r="D5" s="976"/>
      <c r="E5" s="976"/>
      <c r="F5" s="977" t="s">
        <v>1042</v>
      </c>
      <c r="G5" s="978"/>
      <c r="H5" s="978"/>
    </row>
    <row r="6" spans="1:12" s="491" customFormat="1" ht="37.35" customHeight="1">
      <c r="A6" s="972"/>
      <c r="B6" s="1041"/>
      <c r="C6" s="494" t="s">
        <v>1043</v>
      </c>
      <c r="D6" s="490" t="s">
        <v>1044</v>
      </c>
      <c r="E6" s="490" t="s">
        <v>1045</v>
      </c>
      <c r="F6" s="490" t="s">
        <v>1043</v>
      </c>
      <c r="G6" s="490" t="s">
        <v>1046</v>
      </c>
      <c r="H6" s="492" t="s">
        <v>1045</v>
      </c>
    </row>
    <row r="7" spans="1:12" s="491" customFormat="1" ht="43.5" customHeight="1">
      <c r="A7" s="511" t="s">
        <v>1047</v>
      </c>
      <c r="B7" s="536">
        <v>0</v>
      </c>
      <c r="C7" s="513">
        <v>0</v>
      </c>
      <c r="D7" s="513">
        <v>0</v>
      </c>
      <c r="E7" s="513">
        <v>0</v>
      </c>
      <c r="F7" s="513">
        <v>0</v>
      </c>
      <c r="G7" s="513">
        <v>0</v>
      </c>
      <c r="H7" s="514">
        <v>0</v>
      </c>
    </row>
    <row r="8" spans="1:12" s="491" customFormat="1" ht="43.95" customHeight="1">
      <c r="A8" s="515" t="s">
        <v>1048</v>
      </c>
      <c r="B8" s="537">
        <v>0</v>
      </c>
      <c r="C8" s="517">
        <v>0</v>
      </c>
      <c r="D8" s="517">
        <v>0</v>
      </c>
      <c r="E8" s="517">
        <v>0</v>
      </c>
      <c r="F8" s="517">
        <v>0</v>
      </c>
      <c r="G8" s="517">
        <v>0</v>
      </c>
      <c r="H8" s="518">
        <v>0</v>
      </c>
    </row>
    <row r="9" spans="1:12" s="491" customFormat="1" ht="43.95" customHeight="1">
      <c r="A9" s="515" t="s">
        <v>1049</v>
      </c>
      <c r="B9" s="537">
        <v>0</v>
      </c>
      <c r="C9" s="517">
        <v>0</v>
      </c>
      <c r="D9" s="517">
        <v>0</v>
      </c>
      <c r="E9" s="517">
        <v>0</v>
      </c>
      <c r="F9" s="517">
        <v>0</v>
      </c>
      <c r="G9" s="517">
        <v>0</v>
      </c>
      <c r="H9" s="518">
        <v>0</v>
      </c>
    </row>
    <row r="10" spans="1:12" s="491" customFormat="1" ht="43.95" customHeight="1" thickBot="1">
      <c r="A10" s="519" t="s">
        <v>1050</v>
      </c>
      <c r="B10" s="538">
        <v>0</v>
      </c>
      <c r="C10" s="521">
        <v>0</v>
      </c>
      <c r="D10" s="521">
        <v>0</v>
      </c>
      <c r="E10" s="521">
        <v>0</v>
      </c>
      <c r="F10" s="521">
        <v>0</v>
      </c>
      <c r="G10" s="521">
        <v>0</v>
      </c>
      <c r="H10" s="522">
        <v>0</v>
      </c>
    </row>
    <row r="11" spans="1:12" ht="24.75" customHeight="1">
      <c r="A11" s="529" t="s">
        <v>1058</v>
      </c>
      <c r="B11" s="530"/>
      <c r="C11" s="530" t="s">
        <v>1059</v>
      </c>
      <c r="D11" s="530"/>
      <c r="E11" s="530" t="s">
        <v>1069</v>
      </c>
      <c r="F11" s="529"/>
      <c r="G11" s="531" t="s">
        <v>1060</v>
      </c>
      <c r="H11" s="532"/>
    </row>
    <row r="12" spans="1:12" ht="12.75" customHeight="1">
      <c r="E12" s="533" t="s">
        <v>1061</v>
      </c>
      <c r="G12" s="979"/>
      <c r="H12" s="979"/>
    </row>
    <row r="13" spans="1:12" ht="16.2">
      <c r="A13" s="500"/>
      <c r="F13" s="964" t="s">
        <v>1053</v>
      </c>
      <c r="G13" s="964"/>
      <c r="H13" s="964"/>
    </row>
    <row r="14" spans="1:12" ht="19.95" customHeight="1">
      <c r="A14" s="966" t="s">
        <v>989</v>
      </c>
      <c r="B14" s="966"/>
      <c r="C14" s="966"/>
      <c r="D14" s="966"/>
      <c r="E14" s="966"/>
      <c r="F14" s="966"/>
      <c r="G14" s="966"/>
      <c r="H14" s="966"/>
      <c r="I14" s="966"/>
      <c r="J14" s="966"/>
      <c r="K14" s="966"/>
      <c r="L14" s="966"/>
    </row>
    <row r="15" spans="1:12" ht="17.55" customHeight="1">
      <c r="A15" s="981" t="s">
        <v>1070</v>
      </c>
      <c r="B15" s="981"/>
      <c r="C15" s="981"/>
      <c r="D15" s="981"/>
      <c r="E15" s="981"/>
      <c r="F15" s="981"/>
      <c r="G15" s="981"/>
      <c r="H15" s="981"/>
    </row>
    <row r="16" spans="1:12" ht="17.55" customHeight="1">
      <c r="A16" s="965" t="s">
        <v>983</v>
      </c>
      <c r="B16" s="965"/>
      <c r="C16" s="965"/>
      <c r="D16" s="965"/>
      <c r="E16" s="965"/>
      <c r="F16" s="965"/>
      <c r="G16" s="965"/>
      <c r="H16" s="965"/>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A3:H3"/>
    <mergeCell ref="A4:H4"/>
    <mergeCell ref="A5:A6"/>
    <mergeCell ref="B5:B6"/>
    <mergeCell ref="C5:E5"/>
    <mergeCell ref="F5:H5"/>
    <mergeCell ref="G12:H12"/>
    <mergeCell ref="F13:H13"/>
    <mergeCell ref="A14:L14"/>
    <mergeCell ref="A15:H15"/>
    <mergeCell ref="A16:H16"/>
  </mergeCells>
  <phoneticPr fontId="57" type="noConversion"/>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9A7-4554-4F55-B4AA-AD5CB5692B14}">
  <dimension ref="A1:L18"/>
  <sheetViews>
    <sheetView workbookViewId="0">
      <selection activeCell="G21" sqref="G21"/>
    </sheetView>
  </sheetViews>
  <sheetFormatPr defaultRowHeight="16.2"/>
  <cols>
    <col min="1" max="1" width="26.5546875" customWidth="1"/>
    <col min="8" max="8" width="10.44140625" bestFit="1" customWidth="1"/>
    <col min="12" max="12" width="30" bestFit="1" customWidth="1"/>
  </cols>
  <sheetData>
    <row r="1" spans="1:12" ht="19.8">
      <c r="A1" s="458" t="s">
        <v>959</v>
      </c>
      <c r="B1" s="459"/>
      <c r="C1" s="460"/>
      <c r="D1" s="459"/>
      <c r="E1" s="459"/>
      <c r="F1" s="459"/>
      <c r="G1" s="460"/>
      <c r="H1" s="460"/>
      <c r="I1" s="997" t="s">
        <v>960</v>
      </c>
      <c r="J1" s="997"/>
      <c r="K1" s="1056" t="s">
        <v>1254</v>
      </c>
      <c r="L1" s="962"/>
    </row>
    <row r="2" spans="1:12" ht="19.8">
      <c r="A2" s="458" t="s">
        <v>962</v>
      </c>
      <c r="B2" s="412" t="s">
        <v>1255</v>
      </c>
      <c r="C2" s="460"/>
      <c r="D2" s="461"/>
      <c r="E2" s="461"/>
      <c r="F2" s="461"/>
      <c r="G2" s="412"/>
      <c r="H2" s="460"/>
      <c r="I2" s="997" t="s">
        <v>964</v>
      </c>
      <c r="J2" s="997"/>
      <c r="K2" s="997" t="s">
        <v>991</v>
      </c>
      <c r="L2" s="997"/>
    </row>
    <row r="3" spans="1:12" ht="22.2">
      <c r="A3" s="1057" t="s">
        <v>1256</v>
      </c>
      <c r="B3" s="1057"/>
      <c r="C3" s="1057"/>
      <c r="D3" s="1057"/>
      <c r="E3" s="1057"/>
      <c r="F3" s="1057"/>
      <c r="G3" s="1057"/>
      <c r="H3" s="1057"/>
      <c r="I3" s="1057"/>
      <c r="J3" s="1057"/>
      <c r="K3" s="1057"/>
      <c r="L3" s="1057"/>
    </row>
    <row r="4" spans="1:12" ht="20.399999999999999" thickBot="1">
      <c r="A4" s="786"/>
      <c r="B4" s="786"/>
      <c r="C4" s="786"/>
      <c r="D4" s="786"/>
      <c r="E4" s="786"/>
      <c r="F4" s="1058" t="s">
        <v>1257</v>
      </c>
      <c r="G4" s="1058"/>
      <c r="H4" s="1058"/>
      <c r="I4" s="786"/>
      <c r="J4" s="786"/>
      <c r="K4" s="964" t="s">
        <v>993</v>
      </c>
      <c r="L4" s="964"/>
    </row>
    <row r="5" spans="1:12">
      <c r="A5" s="1042" t="s">
        <v>994</v>
      </c>
      <c r="B5" s="1045" t="s">
        <v>995</v>
      </c>
      <c r="C5" s="1048" t="s">
        <v>1258</v>
      </c>
      <c r="D5" s="1049"/>
      <c r="E5" s="1049"/>
      <c r="F5" s="1049"/>
      <c r="G5" s="1049"/>
      <c r="H5" s="1049"/>
      <c r="I5" s="1049"/>
      <c r="J5" s="1050" t="s">
        <v>997</v>
      </c>
      <c r="K5" s="1051"/>
      <c r="L5" s="1051"/>
    </row>
    <row r="6" spans="1:12">
      <c r="A6" s="1043"/>
      <c r="B6" s="1046"/>
      <c r="C6" s="1052" t="s">
        <v>998</v>
      </c>
      <c r="D6" s="1054" t="s">
        <v>1259</v>
      </c>
      <c r="E6" s="1054"/>
      <c r="F6" s="1054"/>
      <c r="G6" s="1054" t="s">
        <v>1260</v>
      </c>
      <c r="H6" s="1054"/>
      <c r="I6" s="1054"/>
      <c r="J6" s="1054" t="s">
        <v>1261</v>
      </c>
      <c r="K6" s="1054"/>
      <c r="L6" s="1055"/>
    </row>
    <row r="7" spans="1:12" ht="16.8" thickBot="1">
      <c r="A7" s="1044"/>
      <c r="B7" s="1047"/>
      <c r="C7" s="1053"/>
      <c r="D7" s="790" t="s">
        <v>972</v>
      </c>
      <c r="E7" s="790" t="s">
        <v>1002</v>
      </c>
      <c r="F7" s="790" t="s">
        <v>1003</v>
      </c>
      <c r="G7" s="790" t="s">
        <v>972</v>
      </c>
      <c r="H7" s="790" t="s">
        <v>1002</v>
      </c>
      <c r="I7" s="790" t="s">
        <v>1003</v>
      </c>
      <c r="J7" s="790" t="s">
        <v>972</v>
      </c>
      <c r="K7" s="790" t="s">
        <v>1002</v>
      </c>
      <c r="L7" s="791" t="s">
        <v>1003</v>
      </c>
    </row>
    <row r="8" spans="1:12">
      <c r="A8" s="792" t="s">
        <v>1004</v>
      </c>
      <c r="B8" s="793">
        <v>160</v>
      </c>
      <c r="C8" s="472">
        <v>160</v>
      </c>
      <c r="D8" s="472">
        <v>0</v>
      </c>
      <c r="E8" s="472">
        <v>0</v>
      </c>
      <c r="F8" s="472">
        <v>0</v>
      </c>
      <c r="G8" s="472">
        <v>160</v>
      </c>
      <c r="H8" s="472">
        <v>160</v>
      </c>
      <c r="I8" s="472">
        <v>0</v>
      </c>
      <c r="J8" s="472">
        <v>0</v>
      </c>
      <c r="K8" s="472">
        <v>0</v>
      </c>
      <c r="L8" s="473">
        <v>0</v>
      </c>
    </row>
    <row r="9" spans="1:12">
      <c r="A9" s="794" t="s">
        <v>1262</v>
      </c>
      <c r="B9" s="475">
        <v>12</v>
      </c>
      <c r="C9" s="476">
        <v>12</v>
      </c>
      <c r="D9" s="476">
        <v>0</v>
      </c>
      <c r="E9" s="795">
        <v>0</v>
      </c>
      <c r="F9" s="795">
        <v>0</v>
      </c>
      <c r="G9" s="476">
        <v>12</v>
      </c>
      <c r="H9" s="795">
        <v>12</v>
      </c>
      <c r="I9" s="795">
        <v>0</v>
      </c>
      <c r="J9" s="472">
        <v>0</v>
      </c>
      <c r="K9" s="472">
        <v>0</v>
      </c>
      <c r="L9" s="473">
        <v>0</v>
      </c>
    </row>
    <row r="10" spans="1:12">
      <c r="A10" s="794" t="s">
        <v>1263</v>
      </c>
      <c r="B10" s="475">
        <v>120</v>
      </c>
      <c r="C10" s="476">
        <v>120</v>
      </c>
      <c r="D10" s="476">
        <v>0</v>
      </c>
      <c r="E10" s="795">
        <v>0</v>
      </c>
      <c r="F10" s="795">
        <v>0</v>
      </c>
      <c r="G10" s="476">
        <v>120</v>
      </c>
      <c r="H10" s="795">
        <v>120</v>
      </c>
      <c r="I10" s="795">
        <v>0</v>
      </c>
      <c r="J10" s="472">
        <v>0</v>
      </c>
      <c r="K10" s="472">
        <v>0</v>
      </c>
      <c r="L10" s="473">
        <v>0</v>
      </c>
    </row>
    <row r="11" spans="1:12" ht="16.8" thickBot="1">
      <c r="A11" s="796" t="s">
        <v>1007</v>
      </c>
      <c r="B11" s="797">
        <v>28</v>
      </c>
      <c r="C11" s="480">
        <v>28</v>
      </c>
      <c r="D11" s="480">
        <v>0</v>
      </c>
      <c r="E11" s="798">
        <v>0</v>
      </c>
      <c r="F11" s="798">
        <v>0</v>
      </c>
      <c r="G11" s="480">
        <v>28</v>
      </c>
      <c r="H11" s="798">
        <v>28</v>
      </c>
      <c r="I11" s="798">
        <v>0</v>
      </c>
      <c r="J11" s="472">
        <v>0</v>
      </c>
      <c r="K11" s="472">
        <v>0</v>
      </c>
      <c r="L11" s="473">
        <v>0</v>
      </c>
    </row>
    <row r="12" spans="1:12">
      <c r="A12" s="435" t="s">
        <v>977</v>
      </c>
      <c r="B12" s="436"/>
      <c r="C12" s="435" t="s">
        <v>978</v>
      </c>
      <c r="D12" s="437"/>
      <c r="E12" s="435" t="s">
        <v>979</v>
      </c>
      <c r="F12" s="437"/>
      <c r="G12" s="436"/>
      <c r="H12" s="799" t="s">
        <v>980</v>
      </c>
      <c r="I12" s="436"/>
      <c r="J12" s="436"/>
      <c r="K12" s="436"/>
      <c r="L12" s="800" t="s">
        <v>1264</v>
      </c>
    </row>
    <row r="13" spans="1:12">
      <c r="A13" s="436"/>
      <c r="B13" s="436"/>
      <c r="C13" s="436"/>
      <c r="D13" s="437"/>
      <c r="E13" s="436" t="s">
        <v>981</v>
      </c>
      <c r="F13" s="437"/>
      <c r="G13" s="436"/>
      <c r="H13" s="436"/>
      <c r="I13" s="436"/>
      <c r="J13" s="436"/>
      <c r="K13" s="964"/>
      <c r="L13" s="964"/>
    </row>
    <row r="14" spans="1:12">
      <c r="A14" s="435"/>
      <c r="B14" s="436"/>
      <c r="C14" s="436"/>
      <c r="D14" s="437"/>
      <c r="E14" s="437"/>
      <c r="F14" s="437"/>
      <c r="G14" s="436"/>
      <c r="H14" s="436"/>
      <c r="I14" s="436"/>
      <c r="J14" s="436"/>
      <c r="K14" s="436"/>
      <c r="L14" s="436"/>
    </row>
    <row r="15" spans="1:12">
      <c r="A15" s="436" t="s">
        <v>1265</v>
      </c>
      <c r="B15" s="436"/>
      <c r="C15" s="436"/>
      <c r="D15" s="437"/>
      <c r="E15" s="437"/>
      <c r="F15" s="437"/>
      <c r="G15" s="436"/>
      <c r="H15" s="436"/>
      <c r="I15" s="436"/>
      <c r="J15" s="436"/>
      <c r="K15" s="436"/>
      <c r="L15" s="436"/>
    </row>
    <row r="16" spans="1:12">
      <c r="A16" s="966" t="s">
        <v>1266</v>
      </c>
      <c r="B16" s="966"/>
      <c r="C16" s="966"/>
      <c r="D16" s="966"/>
      <c r="E16" s="966"/>
      <c r="F16" s="966"/>
      <c r="G16" s="966"/>
      <c r="H16" s="966"/>
      <c r="I16" s="966"/>
      <c r="J16" s="966"/>
      <c r="K16" s="966"/>
      <c r="L16" s="966"/>
    </row>
    <row r="17" spans="1:12">
      <c r="A17" s="965" t="s">
        <v>1267</v>
      </c>
      <c r="B17" s="965"/>
      <c r="C17" s="965"/>
      <c r="D17" s="965"/>
      <c r="E17" s="965"/>
      <c r="F17" s="965"/>
      <c r="G17" s="965"/>
      <c r="H17" s="965"/>
      <c r="I17" s="965"/>
      <c r="J17" s="965"/>
      <c r="K17" s="965"/>
      <c r="L17" s="965"/>
    </row>
    <row r="18" spans="1:12">
      <c r="A18" s="965" t="s">
        <v>1268</v>
      </c>
      <c r="B18" s="965"/>
      <c r="C18" s="965"/>
      <c r="D18" s="965"/>
      <c r="E18" s="965"/>
      <c r="F18" s="965"/>
      <c r="G18" s="965"/>
      <c r="H18" s="965"/>
      <c r="I18" s="965"/>
      <c r="J18" s="965"/>
      <c r="K18" s="965"/>
      <c r="L18" s="965"/>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57"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13F6-C8F7-4A8B-86B7-DB5FEBC69B51}">
  <dimension ref="A1:L18"/>
  <sheetViews>
    <sheetView workbookViewId="0">
      <selection activeCell="B22" sqref="B22"/>
    </sheetView>
  </sheetViews>
  <sheetFormatPr defaultRowHeight="16.2"/>
  <cols>
    <col min="1" max="1" width="22.33203125" customWidth="1"/>
    <col min="2" max="2" width="30" bestFit="1" customWidth="1"/>
    <col min="3" max="3" width="7.109375" bestFit="1" customWidth="1"/>
    <col min="4" max="4" width="6" bestFit="1" customWidth="1"/>
    <col min="5" max="5" width="20.21875" bestFit="1" customWidth="1"/>
    <col min="6" max="8" width="6" bestFit="1" customWidth="1"/>
    <col min="9" max="9" width="10.44140625" bestFit="1" customWidth="1"/>
    <col min="10" max="11" width="6" bestFit="1" customWidth="1"/>
    <col min="12" max="12" width="30" bestFit="1" customWidth="1"/>
  </cols>
  <sheetData>
    <row r="1" spans="1:12" ht="19.8">
      <c r="A1" s="458" t="s">
        <v>959</v>
      </c>
      <c r="B1" s="459"/>
      <c r="C1" s="460"/>
      <c r="D1" s="459"/>
      <c r="E1" s="459"/>
      <c r="F1" s="459"/>
      <c r="G1" s="460"/>
      <c r="H1" s="460"/>
      <c r="I1" s="997" t="s">
        <v>960</v>
      </c>
      <c r="J1" s="997"/>
      <c r="K1" s="1065" t="s">
        <v>1269</v>
      </c>
      <c r="L1" s="1066"/>
    </row>
    <row r="2" spans="1:12" ht="19.8">
      <c r="A2" s="458" t="s">
        <v>962</v>
      </c>
      <c r="B2" s="412" t="s">
        <v>1255</v>
      </c>
      <c r="C2" s="460"/>
      <c r="D2" s="461"/>
      <c r="E2" s="461"/>
      <c r="F2" s="461"/>
      <c r="G2" s="412"/>
      <c r="H2" s="460"/>
      <c r="I2" s="997" t="s">
        <v>964</v>
      </c>
      <c r="J2" s="997"/>
      <c r="K2" s="997" t="s">
        <v>1011</v>
      </c>
      <c r="L2" s="997"/>
    </row>
    <row r="3" spans="1:12" ht="22.2">
      <c r="A3" s="1057" t="s">
        <v>1270</v>
      </c>
      <c r="B3" s="1057"/>
      <c r="C3" s="1057"/>
      <c r="D3" s="1057"/>
      <c r="E3" s="1057"/>
      <c r="F3" s="1057"/>
      <c r="G3" s="1057"/>
      <c r="H3" s="1057"/>
      <c r="I3" s="1057"/>
      <c r="J3" s="1057"/>
      <c r="K3" s="1057"/>
      <c r="L3" s="1057"/>
    </row>
    <row r="4" spans="1:12" ht="19.8">
      <c r="A4" s="1067" t="s">
        <v>1271</v>
      </c>
      <c r="B4" s="1067"/>
      <c r="C4" s="1067"/>
      <c r="D4" s="1067"/>
      <c r="E4" s="1067"/>
      <c r="F4" s="1067"/>
      <c r="G4" s="1067"/>
      <c r="H4" s="1067"/>
      <c r="I4" s="1067"/>
      <c r="J4" s="1067"/>
      <c r="K4" s="1067"/>
      <c r="L4" s="1067"/>
    </row>
    <row r="5" spans="1:12">
      <c r="A5" s="1059" t="s">
        <v>994</v>
      </c>
      <c r="B5" s="1061" t="s">
        <v>995</v>
      </c>
      <c r="C5" s="1052" t="s">
        <v>1258</v>
      </c>
      <c r="D5" s="1054"/>
      <c r="E5" s="1054"/>
      <c r="F5" s="1054"/>
      <c r="G5" s="1054"/>
      <c r="H5" s="1054"/>
      <c r="I5" s="1054"/>
      <c r="J5" s="1055" t="s">
        <v>997</v>
      </c>
      <c r="K5" s="1064"/>
      <c r="L5" s="1064"/>
    </row>
    <row r="6" spans="1:12">
      <c r="A6" s="1046"/>
      <c r="B6" s="1062"/>
      <c r="C6" s="1052" t="s">
        <v>998</v>
      </c>
      <c r="D6" s="1054" t="s">
        <v>1259</v>
      </c>
      <c r="E6" s="1054"/>
      <c r="F6" s="1054"/>
      <c r="G6" s="1054" t="s">
        <v>1260</v>
      </c>
      <c r="H6" s="1054"/>
      <c r="I6" s="1054"/>
      <c r="J6" s="1054" t="s">
        <v>1261</v>
      </c>
      <c r="K6" s="1054"/>
      <c r="L6" s="1055"/>
    </row>
    <row r="7" spans="1:12">
      <c r="A7" s="1060"/>
      <c r="B7" s="1063"/>
      <c r="C7" s="1052"/>
      <c r="D7" s="788" t="s">
        <v>972</v>
      </c>
      <c r="E7" s="788" t="s">
        <v>1002</v>
      </c>
      <c r="F7" s="788" t="s">
        <v>1003</v>
      </c>
      <c r="G7" s="788" t="s">
        <v>972</v>
      </c>
      <c r="H7" s="788" t="s">
        <v>1002</v>
      </c>
      <c r="I7" s="788" t="s">
        <v>1003</v>
      </c>
      <c r="J7" s="788" t="s">
        <v>972</v>
      </c>
      <c r="K7" s="788" t="s">
        <v>1002</v>
      </c>
      <c r="L7" s="789" t="s">
        <v>1003</v>
      </c>
    </row>
    <row r="8" spans="1:12">
      <c r="A8" s="787" t="s">
        <v>1004</v>
      </c>
      <c r="B8" s="801">
        <v>17</v>
      </c>
      <c r="C8" s="476">
        <v>17</v>
      </c>
      <c r="D8" s="476">
        <v>0</v>
      </c>
      <c r="E8" s="476">
        <v>0</v>
      </c>
      <c r="F8" s="476">
        <v>0</v>
      </c>
      <c r="G8" s="476">
        <v>17</v>
      </c>
      <c r="H8" s="476">
        <v>17</v>
      </c>
      <c r="I8" s="476">
        <v>0</v>
      </c>
      <c r="J8" s="476">
        <v>0</v>
      </c>
      <c r="K8" s="476">
        <v>0</v>
      </c>
      <c r="L8" s="477">
        <v>0</v>
      </c>
    </row>
    <row r="9" spans="1:12">
      <c r="A9" s="787" t="s">
        <v>1262</v>
      </c>
      <c r="B9" s="802">
        <v>0</v>
      </c>
      <c r="C9" s="476">
        <v>0</v>
      </c>
      <c r="D9" s="476">
        <v>0</v>
      </c>
      <c r="E9" s="476">
        <v>0</v>
      </c>
      <c r="F9" s="476">
        <v>0</v>
      </c>
      <c r="G9" s="476">
        <v>0</v>
      </c>
      <c r="H9" s="795">
        <v>0</v>
      </c>
      <c r="I9" s="476">
        <v>0</v>
      </c>
      <c r="J9" s="476">
        <v>0</v>
      </c>
      <c r="K9" s="476">
        <v>0</v>
      </c>
      <c r="L9" s="477">
        <v>0</v>
      </c>
    </row>
    <row r="10" spans="1:12">
      <c r="A10" s="787" t="s">
        <v>1263</v>
      </c>
      <c r="B10" s="802">
        <v>17</v>
      </c>
      <c r="C10" s="476">
        <v>17</v>
      </c>
      <c r="D10" s="476">
        <v>0</v>
      </c>
      <c r="E10" s="476">
        <v>0</v>
      </c>
      <c r="F10" s="476">
        <v>0</v>
      </c>
      <c r="G10" s="476">
        <v>17</v>
      </c>
      <c r="H10" s="795">
        <v>17</v>
      </c>
      <c r="I10" s="476">
        <v>0</v>
      </c>
      <c r="J10" s="476">
        <v>0</v>
      </c>
      <c r="K10" s="476">
        <v>0</v>
      </c>
      <c r="L10" s="477">
        <v>0</v>
      </c>
    </row>
    <row r="11" spans="1:12">
      <c r="A11" s="787" t="s">
        <v>1007</v>
      </c>
      <c r="B11" s="801">
        <v>0</v>
      </c>
      <c r="C11" s="476">
        <v>0</v>
      </c>
      <c r="D11" s="476">
        <v>0</v>
      </c>
      <c r="E11" s="476">
        <v>0</v>
      </c>
      <c r="F11" s="476">
        <v>0</v>
      </c>
      <c r="G11" s="476">
        <v>0</v>
      </c>
      <c r="H11" s="795">
        <v>0</v>
      </c>
      <c r="I11" s="476">
        <v>0</v>
      </c>
      <c r="J11" s="476">
        <v>0</v>
      </c>
      <c r="K11" s="476">
        <v>0</v>
      </c>
      <c r="L11" s="477">
        <v>0</v>
      </c>
    </row>
    <row r="12" spans="1:12">
      <c r="A12" s="435" t="s">
        <v>977</v>
      </c>
      <c r="B12" s="436"/>
      <c r="C12" s="436" t="s">
        <v>978</v>
      </c>
      <c r="D12" s="498"/>
      <c r="E12" s="435" t="s">
        <v>979</v>
      </c>
      <c r="F12" s="498"/>
      <c r="G12" s="436"/>
      <c r="H12" s="436"/>
      <c r="I12" s="438" t="s">
        <v>980</v>
      </c>
      <c r="J12" s="456"/>
      <c r="K12" s="803"/>
      <c r="L12" s="803"/>
    </row>
    <row r="13" spans="1:12">
      <c r="A13" s="436"/>
      <c r="B13" s="436"/>
      <c r="C13" s="436"/>
      <c r="D13" s="437"/>
      <c r="E13" s="436" t="s">
        <v>981</v>
      </c>
      <c r="F13" s="498"/>
      <c r="G13" s="436"/>
      <c r="H13" s="436"/>
      <c r="I13" s="436"/>
      <c r="J13" s="436"/>
      <c r="K13" s="964"/>
      <c r="L13" s="964"/>
    </row>
    <row r="14" spans="1:12">
      <c r="A14" s="435"/>
      <c r="B14" s="436"/>
      <c r="C14" s="436"/>
      <c r="D14" s="437"/>
      <c r="E14" s="437"/>
      <c r="F14" s="437"/>
      <c r="G14" s="436"/>
      <c r="H14" s="436"/>
      <c r="I14" s="436"/>
      <c r="J14" s="436"/>
      <c r="K14" s="456"/>
      <c r="L14" s="800" t="s">
        <v>1264</v>
      </c>
    </row>
    <row r="15" spans="1:12">
      <c r="A15" s="804" t="s">
        <v>1272</v>
      </c>
      <c r="B15" s="436"/>
      <c r="C15" s="436"/>
      <c r="D15" s="437"/>
      <c r="E15" s="437"/>
      <c r="F15" s="437"/>
      <c r="G15" s="436"/>
      <c r="H15" s="436"/>
      <c r="I15" s="436"/>
      <c r="J15" s="436"/>
      <c r="K15" s="436"/>
      <c r="L15" s="436"/>
    </row>
    <row r="16" spans="1:12">
      <c r="A16" s="966" t="s">
        <v>1266</v>
      </c>
      <c r="B16" s="966"/>
      <c r="C16" s="966"/>
      <c r="D16" s="966"/>
      <c r="E16" s="966"/>
      <c r="F16" s="966"/>
      <c r="G16" s="966"/>
      <c r="H16" s="966"/>
      <c r="I16" s="966"/>
      <c r="J16" s="966"/>
      <c r="K16" s="966"/>
      <c r="L16" s="966"/>
    </row>
    <row r="17" spans="1:12">
      <c r="A17" s="436" t="s">
        <v>1267</v>
      </c>
      <c r="B17" s="436"/>
      <c r="C17" s="436"/>
      <c r="D17" s="436"/>
      <c r="E17" s="436"/>
      <c r="F17" s="436"/>
      <c r="G17" s="436"/>
      <c r="H17" s="436"/>
      <c r="I17" s="436"/>
      <c r="J17" s="436"/>
      <c r="K17" s="436"/>
      <c r="L17" s="436"/>
    </row>
    <row r="18" spans="1:12">
      <c r="A18" s="436" t="s">
        <v>1268</v>
      </c>
      <c r="B18" s="436"/>
      <c r="C18" s="436"/>
      <c r="D18" s="436"/>
      <c r="E18" s="436"/>
      <c r="F18" s="436"/>
      <c r="G18" s="436"/>
      <c r="H18" s="436"/>
      <c r="I18" s="436"/>
      <c r="J18" s="436"/>
      <c r="K18" s="436"/>
      <c r="L18" s="436"/>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57" type="noConversion"/>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16F4-E809-4D1A-91CD-E33EFCFE6AB2}">
  <dimension ref="A1:L18"/>
  <sheetViews>
    <sheetView workbookViewId="0">
      <selection activeCell="E19" sqref="E19"/>
    </sheetView>
  </sheetViews>
  <sheetFormatPr defaultRowHeight="16.2"/>
  <cols>
    <col min="1" max="1" width="13.77734375" customWidth="1"/>
    <col min="2" max="2" width="30" bestFit="1" customWidth="1"/>
    <col min="3" max="4" width="6" bestFit="1" customWidth="1"/>
    <col min="5" max="5" width="20.21875" bestFit="1" customWidth="1"/>
    <col min="6" max="6" width="6" bestFit="1" customWidth="1"/>
    <col min="7" max="7" width="8.21875" bestFit="1" customWidth="1"/>
    <col min="8" max="8" width="6" bestFit="1" customWidth="1"/>
    <col min="9" max="9" width="10.44140625" bestFit="1" customWidth="1"/>
    <col min="10" max="11" width="6" bestFit="1" customWidth="1"/>
    <col min="12" max="12" width="30" bestFit="1" customWidth="1"/>
  </cols>
  <sheetData>
    <row r="1" spans="1:12" ht="19.8">
      <c r="A1" s="805" t="s">
        <v>959</v>
      </c>
      <c r="B1" s="806"/>
      <c r="C1" s="806"/>
      <c r="D1" s="806"/>
      <c r="E1" s="806"/>
      <c r="F1" s="806"/>
      <c r="G1" s="806"/>
      <c r="H1" s="806"/>
      <c r="I1" s="1084" t="s">
        <v>960</v>
      </c>
      <c r="J1" s="1085"/>
      <c r="K1" s="1086" t="s">
        <v>1273</v>
      </c>
      <c r="L1" s="1087"/>
    </row>
    <row r="2" spans="1:12" ht="19.8">
      <c r="A2" s="805" t="s">
        <v>962</v>
      </c>
      <c r="B2" s="807" t="s">
        <v>1274</v>
      </c>
      <c r="C2" s="807"/>
      <c r="D2" s="807"/>
      <c r="E2" s="807"/>
      <c r="F2" s="807"/>
      <c r="G2" s="807"/>
      <c r="H2" s="808"/>
      <c r="I2" s="1088" t="s">
        <v>964</v>
      </c>
      <c r="J2" s="1089"/>
      <c r="K2" s="1088" t="s">
        <v>1023</v>
      </c>
      <c r="L2" s="1089"/>
    </row>
    <row r="3" spans="1:12" ht="22.2">
      <c r="A3" s="1090" t="s">
        <v>1275</v>
      </c>
      <c r="B3" s="1090"/>
      <c r="C3" s="1090"/>
      <c r="D3" s="1090"/>
      <c r="E3" s="1090"/>
      <c r="F3" s="1090"/>
      <c r="G3" s="1090"/>
      <c r="H3" s="1090"/>
      <c r="I3" s="1090"/>
      <c r="J3" s="1090"/>
      <c r="K3" s="1090"/>
      <c r="L3" s="1090"/>
    </row>
    <row r="4" spans="1:12" ht="20.399999999999999" thickBot="1">
      <c r="A4" s="1091" t="s">
        <v>1271</v>
      </c>
      <c r="B4" s="1091"/>
      <c r="C4" s="1091"/>
      <c r="D4" s="1091"/>
      <c r="E4" s="1091"/>
      <c r="F4" s="1091"/>
      <c r="G4" s="1091"/>
      <c r="H4" s="1091"/>
      <c r="I4" s="1091"/>
      <c r="J4" s="1091"/>
      <c r="K4" s="1091"/>
      <c r="L4" s="1091"/>
    </row>
    <row r="5" spans="1:12" ht="19.8">
      <c r="A5" s="1070" t="s">
        <v>1276</v>
      </c>
      <c r="B5" s="1073" t="s">
        <v>1026</v>
      </c>
      <c r="C5" s="1076" t="s">
        <v>1027</v>
      </c>
      <c r="D5" s="1076"/>
      <c r="E5" s="1076"/>
      <c r="F5" s="1076"/>
      <c r="G5" s="1076"/>
      <c r="H5" s="1077" t="s">
        <v>1028</v>
      </c>
      <c r="I5" s="1076"/>
      <c r="J5" s="1076"/>
      <c r="K5" s="1076"/>
      <c r="L5" s="1076"/>
    </row>
    <row r="6" spans="1:12">
      <c r="A6" s="1071"/>
      <c r="B6" s="1074"/>
      <c r="C6" s="1078" t="s">
        <v>969</v>
      </c>
      <c r="D6" s="1080" t="s">
        <v>1277</v>
      </c>
      <c r="E6" s="1080"/>
      <c r="F6" s="1080"/>
      <c r="G6" s="1081" t="s">
        <v>974</v>
      </c>
      <c r="H6" s="1080" t="s">
        <v>969</v>
      </c>
      <c r="I6" s="1080" t="s">
        <v>1277</v>
      </c>
      <c r="J6" s="1080"/>
      <c r="K6" s="1080"/>
      <c r="L6" s="1081" t="s">
        <v>974</v>
      </c>
    </row>
    <row r="7" spans="1:12" ht="16.8" thickBot="1">
      <c r="A7" s="1072"/>
      <c r="B7" s="1075"/>
      <c r="C7" s="1079"/>
      <c r="D7" s="809" t="s">
        <v>972</v>
      </c>
      <c r="E7" s="809" t="s">
        <v>1029</v>
      </c>
      <c r="F7" s="809" t="s">
        <v>1030</v>
      </c>
      <c r="G7" s="1082"/>
      <c r="H7" s="1083"/>
      <c r="I7" s="809" t="s">
        <v>972</v>
      </c>
      <c r="J7" s="809" t="s">
        <v>1029</v>
      </c>
      <c r="K7" s="809" t="s">
        <v>1030</v>
      </c>
      <c r="L7" s="1082"/>
    </row>
    <row r="8" spans="1:12" ht="16.8" thickBot="1">
      <c r="A8" s="810" t="s">
        <v>1278</v>
      </c>
      <c r="B8" s="811">
        <v>0</v>
      </c>
      <c r="C8" s="812">
        <v>0</v>
      </c>
      <c r="D8" s="812">
        <v>0</v>
      </c>
      <c r="E8" s="812">
        <v>0</v>
      </c>
      <c r="F8" s="812">
        <v>0</v>
      </c>
      <c r="G8" s="812">
        <v>0</v>
      </c>
      <c r="H8" s="812">
        <v>0</v>
      </c>
      <c r="I8" s="812">
        <v>0</v>
      </c>
      <c r="J8" s="812">
        <v>0</v>
      </c>
      <c r="K8" s="812">
        <v>0</v>
      </c>
      <c r="L8" s="813">
        <v>0</v>
      </c>
    </row>
    <row r="9" spans="1:12" ht="16.8" thickBot="1">
      <c r="A9" s="814" t="s">
        <v>1262</v>
      </c>
      <c r="B9" s="815">
        <v>0</v>
      </c>
      <c r="C9" s="816">
        <v>0</v>
      </c>
      <c r="D9" s="812">
        <v>0</v>
      </c>
      <c r="E9" s="812">
        <v>0</v>
      </c>
      <c r="F9" s="812">
        <v>0</v>
      </c>
      <c r="G9" s="812">
        <v>0</v>
      </c>
      <c r="H9" s="812">
        <v>0</v>
      </c>
      <c r="I9" s="812">
        <v>0</v>
      </c>
      <c r="J9" s="812">
        <v>0</v>
      </c>
      <c r="K9" s="812">
        <v>0</v>
      </c>
      <c r="L9" s="813">
        <v>0</v>
      </c>
    </row>
    <row r="10" spans="1:12" ht="16.8" thickBot="1">
      <c r="A10" s="814" t="s">
        <v>1263</v>
      </c>
      <c r="B10" s="815">
        <v>0</v>
      </c>
      <c r="C10" s="816">
        <v>0</v>
      </c>
      <c r="D10" s="812">
        <v>0</v>
      </c>
      <c r="E10" s="812">
        <v>0</v>
      </c>
      <c r="F10" s="812">
        <v>0</v>
      </c>
      <c r="G10" s="812">
        <v>0</v>
      </c>
      <c r="H10" s="812">
        <v>0</v>
      </c>
      <c r="I10" s="812">
        <v>0</v>
      </c>
      <c r="J10" s="812">
        <v>0</v>
      </c>
      <c r="K10" s="812">
        <v>0</v>
      </c>
      <c r="L10" s="813">
        <v>0</v>
      </c>
    </row>
    <row r="11" spans="1:12" ht="16.8" thickBot="1">
      <c r="A11" s="817" t="s">
        <v>1007</v>
      </c>
      <c r="B11" s="818">
        <v>0</v>
      </c>
      <c r="C11" s="819">
        <v>0</v>
      </c>
      <c r="D11" s="812">
        <v>0</v>
      </c>
      <c r="E11" s="812">
        <v>0</v>
      </c>
      <c r="F11" s="812">
        <v>0</v>
      </c>
      <c r="G11" s="812">
        <v>0</v>
      </c>
      <c r="H11" s="812">
        <v>0</v>
      </c>
      <c r="I11" s="812">
        <v>0</v>
      </c>
      <c r="J11" s="812">
        <v>0</v>
      </c>
      <c r="K11" s="812">
        <v>0</v>
      </c>
      <c r="L11" s="813">
        <v>0</v>
      </c>
    </row>
    <row r="12" spans="1:12">
      <c r="A12" s="820" t="s">
        <v>977</v>
      </c>
      <c r="B12" s="821"/>
      <c r="C12" s="821" t="s">
        <v>978</v>
      </c>
      <c r="D12" s="821"/>
      <c r="E12" s="820" t="s">
        <v>979</v>
      </c>
      <c r="F12" s="822"/>
      <c r="G12" s="821"/>
      <c r="H12" s="823"/>
      <c r="I12" s="824" t="s">
        <v>980</v>
      </c>
      <c r="J12" s="823"/>
      <c r="K12" s="821"/>
      <c r="L12" s="821"/>
    </row>
    <row r="13" spans="1:12">
      <c r="A13" s="821"/>
      <c r="B13" s="821"/>
      <c r="C13" s="825"/>
      <c r="D13" s="821"/>
      <c r="E13" s="821" t="s">
        <v>981</v>
      </c>
      <c r="F13" s="822"/>
      <c r="G13" s="821"/>
      <c r="H13" s="821"/>
      <c r="I13" s="821"/>
      <c r="J13" s="821"/>
      <c r="K13" s="821"/>
      <c r="L13" s="821"/>
    </row>
    <row r="14" spans="1:12">
      <c r="A14" s="820"/>
      <c r="B14" s="821"/>
      <c r="C14" s="825"/>
      <c r="D14" s="825"/>
      <c r="E14" s="821"/>
      <c r="F14" s="821"/>
      <c r="G14" s="821"/>
      <c r="H14" s="821"/>
      <c r="I14" s="821"/>
      <c r="J14" s="821"/>
      <c r="K14" s="826"/>
      <c r="L14" s="821"/>
    </row>
    <row r="15" spans="1:12">
      <c r="A15" s="1068" t="s">
        <v>1272</v>
      </c>
      <c r="B15" s="1068"/>
      <c r="C15" s="1068"/>
      <c r="D15" s="1068"/>
      <c r="E15" s="1068"/>
      <c r="F15" s="1068"/>
      <c r="G15" s="1068"/>
      <c r="H15" s="821"/>
      <c r="I15" s="821"/>
      <c r="J15" s="823"/>
      <c r="K15" s="821"/>
      <c r="L15" s="827" t="s">
        <v>1279</v>
      </c>
    </row>
    <row r="16" spans="1:12">
      <c r="A16" s="1069" t="s">
        <v>1280</v>
      </c>
      <c r="B16" s="1069"/>
      <c r="C16" s="1069"/>
      <c r="D16" s="1069"/>
      <c r="E16" s="1069"/>
      <c r="F16" s="1069"/>
      <c r="G16" s="1069"/>
      <c r="H16" s="1069"/>
      <c r="I16" s="1069"/>
      <c r="J16" s="1069"/>
      <c r="K16" s="1069"/>
      <c r="L16" s="1069"/>
    </row>
    <row r="17" spans="1:12">
      <c r="A17" s="821" t="s">
        <v>1281</v>
      </c>
      <c r="B17" s="821"/>
      <c r="C17" s="821"/>
      <c r="D17" s="821"/>
      <c r="E17" s="821"/>
      <c r="F17" s="821"/>
      <c r="G17" s="821"/>
      <c r="H17" s="821"/>
      <c r="I17" s="821"/>
      <c r="J17" s="821"/>
      <c r="K17" s="821"/>
      <c r="L17" s="821"/>
    </row>
    <row r="18" spans="1:12">
      <c r="A18" s="821" t="s">
        <v>1282</v>
      </c>
      <c r="B18" s="821"/>
      <c r="C18" s="821"/>
      <c r="D18" s="821"/>
      <c r="E18" s="821"/>
      <c r="F18" s="821"/>
      <c r="G18" s="821"/>
      <c r="H18" s="821"/>
      <c r="I18" s="821"/>
      <c r="J18" s="821"/>
      <c r="K18" s="821"/>
      <c r="L18" s="821"/>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57" type="noConversion"/>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D0ED-5761-4D11-A61A-C25020BBE824}">
  <dimension ref="A1:L14"/>
  <sheetViews>
    <sheetView workbookViewId="0">
      <selection activeCell="D19" sqref="D19"/>
    </sheetView>
  </sheetViews>
  <sheetFormatPr defaultRowHeight="16.2"/>
  <cols>
    <col min="1" max="1" width="23" customWidth="1"/>
    <col min="2" max="2" width="30" bestFit="1" customWidth="1"/>
    <col min="3" max="3" width="7.5546875" bestFit="1" customWidth="1"/>
    <col min="4" max="4" width="20.21875" bestFit="1" customWidth="1"/>
    <col min="5" max="5" width="8.21875" bestFit="1" customWidth="1"/>
    <col min="6" max="6" width="10.44140625" bestFit="1" customWidth="1"/>
    <col min="7" max="7" width="7.5546875" bestFit="1" customWidth="1"/>
    <col min="8" max="8" width="30" bestFit="1" customWidth="1"/>
  </cols>
  <sheetData>
    <row r="1" spans="1:12" ht="20.399999999999999" thickBot="1">
      <c r="A1" s="405" t="s">
        <v>962</v>
      </c>
      <c r="B1" s="412" t="s">
        <v>1255</v>
      </c>
      <c r="C1" s="413"/>
      <c r="D1" s="414"/>
      <c r="E1" s="415"/>
      <c r="F1" s="405" t="s">
        <v>964</v>
      </c>
      <c r="G1" s="1093" t="s">
        <v>965</v>
      </c>
      <c r="H1" s="1094"/>
      <c r="I1" s="409"/>
      <c r="J1" s="409"/>
      <c r="K1" s="409"/>
      <c r="L1" s="409"/>
    </row>
    <row r="2" spans="1:12" ht="24.6">
      <c r="A2" s="1095" t="s">
        <v>1283</v>
      </c>
      <c r="B2" s="1095"/>
      <c r="C2" s="1095"/>
      <c r="D2" s="1095"/>
      <c r="E2" s="1095"/>
      <c r="F2" s="1095"/>
      <c r="G2" s="1095"/>
      <c r="H2" s="1095"/>
      <c r="I2" s="411"/>
      <c r="J2" s="411"/>
      <c r="K2" s="411"/>
      <c r="L2" s="411"/>
    </row>
    <row r="3" spans="1:12" ht="16.8" thickBot="1">
      <c r="A3" s="1029" t="s">
        <v>1284</v>
      </c>
      <c r="B3" s="1029"/>
      <c r="C3" s="1029"/>
      <c r="D3" s="1029"/>
      <c r="E3" s="1029"/>
      <c r="F3" s="1029"/>
      <c r="G3" s="1029"/>
      <c r="H3" s="1029"/>
      <c r="I3" s="411"/>
      <c r="J3" s="411"/>
      <c r="K3" s="411"/>
      <c r="L3" s="411"/>
    </row>
    <row r="4" spans="1:12">
      <c r="A4" s="1030" t="s">
        <v>968</v>
      </c>
      <c r="B4" s="1032" t="s">
        <v>969</v>
      </c>
      <c r="C4" s="1034" t="s">
        <v>970</v>
      </c>
      <c r="D4" s="1035"/>
      <c r="E4" s="1036"/>
      <c r="F4" s="1035" t="s">
        <v>971</v>
      </c>
      <c r="G4" s="1035"/>
      <c r="H4" s="1035"/>
      <c r="I4" s="417"/>
      <c r="J4" s="417"/>
      <c r="K4" s="417"/>
      <c r="L4" s="417"/>
    </row>
    <row r="5" spans="1:12" ht="16.8" thickBot="1">
      <c r="A5" s="1031"/>
      <c r="B5" s="1033"/>
      <c r="C5" s="418" t="s">
        <v>972</v>
      </c>
      <c r="D5" s="419" t="s">
        <v>973</v>
      </c>
      <c r="E5" s="420" t="s">
        <v>974</v>
      </c>
      <c r="F5" s="419" t="s">
        <v>972</v>
      </c>
      <c r="G5" s="419" t="s">
        <v>973</v>
      </c>
      <c r="H5" s="421" t="s">
        <v>974</v>
      </c>
      <c r="I5" s="417"/>
      <c r="J5" s="417"/>
      <c r="K5" s="417"/>
      <c r="L5" s="417"/>
    </row>
    <row r="6" spans="1:12">
      <c r="A6" s="422" t="s">
        <v>969</v>
      </c>
      <c r="B6" s="423">
        <v>6</v>
      </c>
      <c r="C6" s="424"/>
      <c r="D6" s="424"/>
      <c r="E6" s="424">
        <v>6</v>
      </c>
      <c r="F6" s="424">
        <v>0</v>
      </c>
      <c r="G6" s="424">
        <v>0</v>
      </c>
      <c r="H6" s="425">
        <v>0</v>
      </c>
      <c r="I6" s="426"/>
      <c r="J6" s="426"/>
      <c r="K6" s="426"/>
      <c r="L6" s="426"/>
    </row>
    <row r="7" spans="1:12">
      <c r="A7" s="427" t="s">
        <v>975</v>
      </c>
      <c r="B7" s="428">
        <v>6</v>
      </c>
      <c r="C7" s="429">
        <v>0</v>
      </c>
      <c r="D7" s="429">
        <v>0</v>
      </c>
      <c r="E7" s="429">
        <v>6</v>
      </c>
      <c r="F7" s="429">
        <v>0</v>
      </c>
      <c r="G7" s="429">
        <v>0</v>
      </c>
      <c r="H7" s="430">
        <v>0</v>
      </c>
      <c r="I7" s="426"/>
      <c r="J7" s="426"/>
      <c r="K7" s="426"/>
      <c r="L7" s="426"/>
    </row>
    <row r="8" spans="1:12" ht="16.8" thickBot="1">
      <c r="A8" s="431" t="s">
        <v>976</v>
      </c>
      <c r="B8" s="432">
        <v>0</v>
      </c>
      <c r="C8" s="433">
        <v>0</v>
      </c>
      <c r="D8" s="433">
        <v>0</v>
      </c>
      <c r="E8" s="433">
        <v>0</v>
      </c>
      <c r="F8" s="433">
        <v>0</v>
      </c>
      <c r="G8" s="433">
        <v>0</v>
      </c>
      <c r="H8" s="434">
        <v>0</v>
      </c>
      <c r="I8" s="426"/>
      <c r="J8" s="426"/>
      <c r="K8" s="426"/>
      <c r="L8" s="426"/>
    </row>
    <row r="9" spans="1:12">
      <c r="A9" s="435" t="s">
        <v>977</v>
      </c>
      <c r="B9" s="439" t="s">
        <v>978</v>
      </c>
      <c r="C9" s="411"/>
      <c r="D9" s="435" t="s">
        <v>979</v>
      </c>
      <c r="E9" s="411"/>
      <c r="F9" s="438" t="s">
        <v>980</v>
      </c>
      <c r="G9" s="411"/>
      <c r="H9" s="803"/>
      <c r="I9" s="411"/>
      <c r="J9" s="411"/>
      <c r="K9" s="411"/>
      <c r="L9" s="411"/>
    </row>
    <row r="10" spans="1:12">
      <c r="A10" s="436"/>
      <c r="B10" s="436"/>
      <c r="C10" s="437"/>
      <c r="D10" s="436" t="s">
        <v>981</v>
      </c>
      <c r="E10" s="411"/>
      <c r="F10" s="436"/>
      <c r="G10" s="436"/>
      <c r="H10" s="439"/>
      <c r="I10" s="411"/>
      <c r="J10" s="411"/>
      <c r="K10" s="411"/>
      <c r="L10" s="411"/>
    </row>
    <row r="11" spans="1:12">
      <c r="A11" s="435"/>
      <c r="B11" s="436"/>
      <c r="C11" s="437"/>
      <c r="D11" s="437"/>
      <c r="E11" s="437"/>
      <c r="F11" s="436"/>
      <c r="G11" s="411"/>
      <c r="H11" s="436"/>
      <c r="I11" s="411"/>
      <c r="J11" s="411"/>
      <c r="K11" s="411"/>
      <c r="L11" s="411"/>
    </row>
    <row r="12" spans="1:12">
      <c r="A12" s="436" t="s">
        <v>1272</v>
      </c>
      <c r="B12" s="436"/>
      <c r="C12" s="436"/>
      <c r="D12" s="437"/>
      <c r="E12" s="437"/>
      <c r="F12" s="437"/>
      <c r="G12" s="444"/>
      <c r="H12" s="800" t="s">
        <v>1264</v>
      </c>
      <c r="I12" s="411"/>
      <c r="J12" s="411"/>
      <c r="K12" s="411"/>
      <c r="L12" s="411"/>
    </row>
    <row r="13" spans="1:12">
      <c r="A13" s="1092" t="s">
        <v>1285</v>
      </c>
      <c r="B13" s="966"/>
      <c r="C13" s="966"/>
      <c r="D13" s="966"/>
      <c r="E13" s="966"/>
      <c r="F13" s="966"/>
      <c r="G13" s="966"/>
      <c r="H13" s="966"/>
      <c r="I13" s="966"/>
      <c r="J13" s="966"/>
      <c r="K13" s="966"/>
      <c r="L13" s="966"/>
    </row>
    <row r="14" spans="1:12">
      <c r="A14" s="965" t="s">
        <v>1286</v>
      </c>
      <c r="B14" s="965"/>
      <c r="C14" s="965"/>
      <c r="D14" s="965"/>
      <c r="E14" s="965"/>
      <c r="F14" s="965"/>
      <c r="G14" s="965"/>
      <c r="H14" s="965"/>
      <c r="I14" s="411"/>
      <c r="J14" s="411"/>
      <c r="K14" s="411"/>
      <c r="L14" s="411"/>
    </row>
  </sheetData>
  <mergeCells count="9">
    <mergeCell ref="A13:L13"/>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B8D-BB66-4D4F-AF98-16E88073662F}">
  <dimension ref="A1:L15"/>
  <sheetViews>
    <sheetView workbookViewId="0">
      <selection activeCell="B20" sqref="B20"/>
    </sheetView>
  </sheetViews>
  <sheetFormatPr defaultRowHeight="16.2"/>
  <cols>
    <col min="1" max="1" width="26.33203125" customWidth="1"/>
    <col min="2" max="2" width="30" bestFit="1" customWidth="1"/>
    <col min="3" max="3" width="6" bestFit="1" customWidth="1"/>
    <col min="4" max="4" width="20.21875" bestFit="1" customWidth="1"/>
    <col min="5" max="5" width="8.21875" bestFit="1" customWidth="1"/>
    <col min="6" max="6" width="12.44140625" bestFit="1" customWidth="1"/>
    <col min="7" max="7" width="6" bestFit="1" customWidth="1"/>
    <col min="8" max="8" width="30" bestFit="1" customWidth="1"/>
  </cols>
  <sheetData>
    <row r="1" spans="1:12" ht="20.399999999999999" thickBot="1">
      <c r="A1" s="405" t="s">
        <v>986</v>
      </c>
      <c r="B1" s="406"/>
      <c r="C1" s="407"/>
      <c r="D1" s="408"/>
      <c r="E1" s="442"/>
      <c r="F1" s="405" t="s">
        <v>960</v>
      </c>
      <c r="G1" s="1096" t="s">
        <v>1287</v>
      </c>
      <c r="H1" s="1097"/>
      <c r="I1" s="442"/>
      <c r="J1" s="442"/>
      <c r="K1" s="442"/>
      <c r="L1" s="442"/>
    </row>
    <row r="2" spans="1:12" ht="20.399999999999999" thickBot="1">
      <c r="A2" s="405" t="s">
        <v>962</v>
      </c>
      <c r="B2" s="828" t="s">
        <v>1255</v>
      </c>
      <c r="C2" s="413"/>
      <c r="D2" s="414"/>
      <c r="E2" s="443"/>
      <c r="F2" s="405" t="s">
        <v>964</v>
      </c>
      <c r="G2" s="1093" t="s">
        <v>987</v>
      </c>
      <c r="H2" s="1097"/>
      <c r="I2" s="442"/>
      <c r="J2" s="442"/>
      <c r="K2" s="442"/>
      <c r="L2" s="442"/>
    </row>
    <row r="3" spans="1:12" ht="24.6">
      <c r="A3" s="1098" t="s">
        <v>1288</v>
      </c>
      <c r="B3" s="1099"/>
      <c r="C3" s="1099"/>
      <c r="D3" s="1099"/>
      <c r="E3" s="1099"/>
      <c r="F3" s="1099"/>
      <c r="G3" s="1099"/>
      <c r="H3" s="1099"/>
      <c r="I3" s="444"/>
      <c r="J3" s="444"/>
      <c r="K3" s="444"/>
      <c r="L3" s="444"/>
    </row>
    <row r="4" spans="1:12" ht="16.8" thickBot="1">
      <c r="A4" s="1029" t="s">
        <v>1271</v>
      </c>
      <c r="B4" s="1029"/>
      <c r="C4" s="1029"/>
      <c r="D4" s="1029"/>
      <c r="E4" s="1029"/>
      <c r="F4" s="1029"/>
      <c r="G4" s="1029"/>
      <c r="H4" s="1029"/>
      <c r="I4" s="444"/>
      <c r="J4" s="444"/>
      <c r="K4" s="444"/>
      <c r="L4" s="444"/>
    </row>
    <row r="5" spans="1:12">
      <c r="A5" s="1030" t="s">
        <v>968</v>
      </c>
      <c r="B5" s="1032" t="s">
        <v>969</v>
      </c>
      <c r="C5" s="1034" t="s">
        <v>970</v>
      </c>
      <c r="D5" s="1035"/>
      <c r="E5" s="1036"/>
      <c r="F5" s="1035" t="s">
        <v>971</v>
      </c>
      <c r="G5" s="1035"/>
      <c r="H5" s="1035"/>
      <c r="I5" s="445"/>
      <c r="J5" s="445"/>
      <c r="K5" s="445"/>
      <c r="L5" s="445"/>
    </row>
    <row r="6" spans="1:12" ht="16.8" thickBot="1">
      <c r="A6" s="1031"/>
      <c r="B6" s="1033"/>
      <c r="C6" s="418" t="s">
        <v>972</v>
      </c>
      <c r="D6" s="419" t="s">
        <v>973</v>
      </c>
      <c r="E6" s="420" t="s">
        <v>974</v>
      </c>
      <c r="F6" s="419" t="s">
        <v>972</v>
      </c>
      <c r="G6" s="419" t="s">
        <v>973</v>
      </c>
      <c r="H6" s="421" t="s">
        <v>974</v>
      </c>
      <c r="I6" s="445"/>
      <c r="J6" s="445"/>
      <c r="K6" s="445"/>
      <c r="L6" s="445"/>
    </row>
    <row r="7" spans="1:12">
      <c r="A7" s="422" t="s">
        <v>969</v>
      </c>
      <c r="B7" s="446">
        <v>1</v>
      </c>
      <c r="C7" s="447">
        <v>1</v>
      </c>
      <c r="D7" s="447">
        <v>0</v>
      </c>
      <c r="E7" s="447">
        <v>1</v>
      </c>
      <c r="F7" s="447">
        <v>0</v>
      </c>
      <c r="G7" s="447">
        <v>0</v>
      </c>
      <c r="H7" s="448">
        <v>0</v>
      </c>
      <c r="I7" s="449"/>
      <c r="J7" s="449"/>
      <c r="K7" s="449"/>
      <c r="L7" s="449"/>
    </row>
    <row r="8" spans="1:12">
      <c r="A8" s="427" t="s">
        <v>975</v>
      </c>
      <c r="B8" s="450">
        <v>1</v>
      </c>
      <c r="C8" s="451">
        <v>1</v>
      </c>
      <c r="D8" s="451">
        <v>0</v>
      </c>
      <c r="E8" s="451">
        <v>1</v>
      </c>
      <c r="F8" s="451">
        <v>0</v>
      </c>
      <c r="G8" s="451">
        <v>0</v>
      </c>
      <c r="H8" s="452">
        <v>0</v>
      </c>
      <c r="I8" s="449"/>
      <c r="J8" s="449"/>
      <c r="K8" s="449"/>
      <c r="L8" s="449"/>
    </row>
    <row r="9" spans="1:12" ht="16.8" thickBot="1">
      <c r="A9" s="431" t="s">
        <v>976</v>
      </c>
      <c r="B9" s="453">
        <v>0</v>
      </c>
      <c r="C9" s="454">
        <v>0</v>
      </c>
      <c r="D9" s="454">
        <v>0</v>
      </c>
      <c r="E9" s="454">
        <v>0</v>
      </c>
      <c r="F9" s="454">
        <v>0</v>
      </c>
      <c r="G9" s="454">
        <v>0</v>
      </c>
      <c r="H9" s="455">
        <v>0</v>
      </c>
      <c r="I9" s="449"/>
      <c r="J9" s="449"/>
      <c r="K9" s="449"/>
      <c r="L9" s="449"/>
    </row>
    <row r="10" spans="1:12">
      <c r="A10" s="435" t="s">
        <v>977</v>
      </c>
      <c r="B10" s="439" t="s">
        <v>978</v>
      </c>
      <c r="C10" s="444"/>
      <c r="D10" s="435" t="s">
        <v>979</v>
      </c>
      <c r="E10" s="444"/>
      <c r="F10" s="799" t="s">
        <v>980</v>
      </c>
      <c r="G10" s="444"/>
      <c r="H10" s="803"/>
      <c r="I10" s="444"/>
      <c r="J10" s="444"/>
      <c r="K10" s="444"/>
      <c r="L10" s="444"/>
    </row>
    <row r="11" spans="1:12">
      <c r="A11" s="436"/>
      <c r="B11" s="436"/>
      <c r="C11" s="437"/>
      <c r="D11" s="436" t="s">
        <v>981</v>
      </c>
      <c r="E11" s="444"/>
      <c r="F11" s="436"/>
      <c r="G11" s="436"/>
      <c r="H11" s="439"/>
      <c r="I11" s="444"/>
      <c r="J11" s="444"/>
      <c r="K11" s="444"/>
      <c r="L11" s="444"/>
    </row>
    <row r="12" spans="1:12">
      <c r="A12" s="435"/>
      <c r="B12" s="436"/>
      <c r="C12" s="437"/>
      <c r="D12" s="437"/>
      <c r="E12" s="437"/>
      <c r="F12" s="436"/>
      <c r="G12" s="444"/>
      <c r="H12" s="436"/>
      <c r="I12" s="444"/>
      <c r="J12" s="444"/>
      <c r="K12" s="444"/>
      <c r="L12" s="444"/>
    </row>
    <row r="13" spans="1:12">
      <c r="A13" s="436" t="s">
        <v>1272</v>
      </c>
      <c r="B13" s="436"/>
      <c r="C13" s="436"/>
      <c r="D13" s="437"/>
      <c r="E13" s="437"/>
      <c r="F13" s="437"/>
      <c r="G13" s="444"/>
      <c r="H13" s="800" t="s">
        <v>1264</v>
      </c>
      <c r="I13" s="444"/>
      <c r="J13" s="444"/>
      <c r="K13" s="444"/>
      <c r="L13" s="444"/>
    </row>
    <row r="14" spans="1:12">
      <c r="A14" s="1092" t="s">
        <v>1289</v>
      </c>
      <c r="B14" s="966"/>
      <c r="C14" s="966"/>
      <c r="D14" s="966"/>
      <c r="E14" s="966"/>
      <c r="F14" s="966"/>
      <c r="G14" s="966"/>
      <c r="H14" s="966"/>
      <c r="I14" s="966"/>
      <c r="J14" s="966"/>
      <c r="K14" s="966"/>
      <c r="L14" s="966"/>
    </row>
    <row r="15" spans="1:12">
      <c r="A15" s="981" t="s">
        <v>1290</v>
      </c>
      <c r="B15" s="981"/>
      <c r="C15" s="981"/>
      <c r="D15" s="981"/>
      <c r="E15" s="981"/>
      <c r="F15" s="981"/>
      <c r="G15" s="981"/>
      <c r="H15" s="981"/>
      <c r="I15" s="444"/>
      <c r="J15" s="444"/>
      <c r="K15" s="444"/>
      <c r="L15" s="444"/>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11EA-09D9-41BF-B2B6-B9E161EC6E65}">
  <dimension ref="A1:L15"/>
  <sheetViews>
    <sheetView workbookViewId="0">
      <selection activeCell="D19" sqref="D19"/>
    </sheetView>
  </sheetViews>
  <sheetFormatPr defaultRowHeight="16.2"/>
  <cols>
    <col min="1" max="1" width="25.109375" customWidth="1"/>
    <col min="2" max="2" width="30" bestFit="1" customWidth="1"/>
    <col min="3" max="3" width="7.5546875" bestFit="1" customWidth="1"/>
    <col min="4" max="4" width="20.21875" bestFit="1" customWidth="1"/>
    <col min="5" max="5" width="8.21875" bestFit="1" customWidth="1"/>
    <col min="6" max="6" width="12.44140625" bestFit="1" customWidth="1"/>
    <col min="7" max="7" width="7.5546875" bestFit="1" customWidth="1"/>
    <col min="8" max="8" width="30" bestFit="1" customWidth="1"/>
  </cols>
  <sheetData>
    <row r="1" spans="1:12" ht="20.399999999999999" thickBot="1">
      <c r="A1" s="405" t="s">
        <v>959</v>
      </c>
      <c r="B1" s="406"/>
      <c r="C1" s="408"/>
      <c r="D1" s="408"/>
      <c r="E1" s="409"/>
      <c r="F1" s="405" t="s">
        <v>960</v>
      </c>
      <c r="G1" s="1100" t="s">
        <v>1291</v>
      </c>
      <c r="H1" s="1101"/>
      <c r="I1" s="411"/>
      <c r="J1" s="411"/>
      <c r="K1" s="411"/>
      <c r="L1" s="411"/>
    </row>
    <row r="2" spans="1:12" ht="20.399999999999999" thickBot="1">
      <c r="A2" s="405" t="s">
        <v>962</v>
      </c>
      <c r="B2" s="828" t="s">
        <v>1255</v>
      </c>
      <c r="C2" s="414"/>
      <c r="D2" s="414"/>
      <c r="E2" s="415"/>
      <c r="F2" s="405" t="s">
        <v>964</v>
      </c>
      <c r="G2" s="1102" t="s">
        <v>1062</v>
      </c>
      <c r="H2" s="1101"/>
      <c r="I2" s="411"/>
      <c r="J2" s="411"/>
      <c r="K2" s="411"/>
      <c r="L2" s="411"/>
    </row>
    <row r="3" spans="1:12" ht="24.6">
      <c r="A3" s="1098" t="s">
        <v>1292</v>
      </c>
      <c r="B3" s="1099"/>
      <c r="C3" s="1099"/>
      <c r="D3" s="1099"/>
      <c r="E3" s="1099"/>
      <c r="F3" s="1099"/>
      <c r="G3" s="1099"/>
      <c r="H3" s="1099"/>
      <c r="I3" s="411"/>
      <c r="J3" s="411"/>
      <c r="K3" s="411"/>
      <c r="L3" s="411"/>
    </row>
    <row r="4" spans="1:12" ht="16.8" thickBot="1">
      <c r="A4" s="1039" t="s">
        <v>1257</v>
      </c>
      <c r="B4" s="1039"/>
      <c r="C4" s="1039"/>
      <c r="D4" s="1039"/>
      <c r="E4" s="1039"/>
      <c r="F4" s="1039"/>
      <c r="G4" s="1039"/>
      <c r="H4" s="1039"/>
      <c r="I4" s="411"/>
      <c r="J4" s="411"/>
      <c r="K4" s="411"/>
      <c r="L4" s="829"/>
    </row>
    <row r="5" spans="1:12">
      <c r="A5" s="1030" t="s">
        <v>968</v>
      </c>
      <c r="B5" s="1032" t="s">
        <v>969</v>
      </c>
      <c r="C5" s="1034" t="s">
        <v>1064</v>
      </c>
      <c r="D5" s="1035"/>
      <c r="E5" s="1036"/>
      <c r="F5" s="1034" t="s">
        <v>1065</v>
      </c>
      <c r="G5" s="1035"/>
      <c r="H5" s="1035"/>
      <c r="I5" s="417"/>
      <c r="J5" s="417"/>
      <c r="K5" s="417"/>
      <c r="L5" s="417"/>
    </row>
    <row r="6" spans="1:12" ht="16.8" thickBot="1">
      <c r="A6" s="1031"/>
      <c r="B6" s="1033"/>
      <c r="C6" s="419" t="s">
        <v>972</v>
      </c>
      <c r="D6" s="419" t="s">
        <v>973</v>
      </c>
      <c r="E6" s="420" t="s">
        <v>974</v>
      </c>
      <c r="F6" s="418" t="s">
        <v>972</v>
      </c>
      <c r="G6" s="419" t="s">
        <v>973</v>
      </c>
      <c r="H6" s="421" t="s">
        <v>974</v>
      </c>
      <c r="I6" s="417"/>
      <c r="J6" s="417"/>
      <c r="K6" s="417"/>
      <c r="L6" s="417"/>
    </row>
    <row r="7" spans="1:12">
      <c r="A7" s="422" t="s">
        <v>969</v>
      </c>
      <c r="B7" s="423">
        <v>0</v>
      </c>
      <c r="C7" s="424">
        <v>0</v>
      </c>
      <c r="D7" s="424">
        <v>0</v>
      </c>
      <c r="E7" s="424">
        <v>0</v>
      </c>
      <c r="F7" s="424">
        <v>0</v>
      </c>
      <c r="G7" s="424">
        <v>0</v>
      </c>
      <c r="H7" s="425">
        <v>0</v>
      </c>
      <c r="I7" s="426"/>
      <c r="J7" s="426"/>
      <c r="K7" s="426"/>
      <c r="L7" s="426"/>
    </row>
    <row r="8" spans="1:12">
      <c r="A8" s="427" t="s">
        <v>975</v>
      </c>
      <c r="B8" s="428">
        <v>0</v>
      </c>
      <c r="C8" s="534">
        <v>0</v>
      </c>
      <c r="D8" s="429">
        <v>0</v>
      </c>
      <c r="E8" s="534">
        <v>0</v>
      </c>
      <c r="F8" s="429">
        <v>0</v>
      </c>
      <c r="G8" s="429">
        <v>0</v>
      </c>
      <c r="H8" s="430">
        <v>0</v>
      </c>
      <c r="I8" s="426"/>
      <c r="J8" s="426"/>
      <c r="K8" s="426"/>
      <c r="L8" s="426"/>
    </row>
    <row r="9" spans="1:12" ht="16.8" thickBot="1">
      <c r="A9" s="431" t="s">
        <v>976</v>
      </c>
      <c r="B9" s="432">
        <v>0</v>
      </c>
      <c r="C9" s="535">
        <v>0</v>
      </c>
      <c r="D9" s="433">
        <v>0</v>
      </c>
      <c r="E9" s="535">
        <v>0</v>
      </c>
      <c r="F9" s="433">
        <v>0</v>
      </c>
      <c r="G9" s="433">
        <v>0</v>
      </c>
      <c r="H9" s="434">
        <v>0</v>
      </c>
      <c r="I9" s="426"/>
      <c r="J9" s="426"/>
      <c r="K9" s="426"/>
      <c r="L9" s="426"/>
    </row>
    <row r="10" spans="1:12">
      <c r="A10" s="435" t="s">
        <v>977</v>
      </c>
      <c r="B10" s="439" t="s">
        <v>978</v>
      </c>
      <c r="C10" s="444"/>
      <c r="D10" s="435" t="s">
        <v>979</v>
      </c>
      <c r="E10" s="444"/>
      <c r="F10" s="438" t="s">
        <v>980</v>
      </c>
      <c r="G10" s="444"/>
      <c r="H10" s="803"/>
      <c r="I10" s="411"/>
      <c r="J10" s="411"/>
      <c r="K10" s="411"/>
      <c r="L10" s="411"/>
    </row>
    <row r="11" spans="1:12">
      <c r="A11" s="436"/>
      <c r="B11" s="436"/>
      <c r="C11" s="437"/>
      <c r="D11" s="436" t="s">
        <v>981</v>
      </c>
      <c r="E11" s="444"/>
      <c r="F11" s="436"/>
      <c r="G11" s="436"/>
      <c r="H11" s="439"/>
      <c r="I11" s="411"/>
      <c r="J11" s="411"/>
      <c r="K11" s="411"/>
      <c r="L11" s="411"/>
    </row>
    <row r="12" spans="1:12">
      <c r="A12" s="435"/>
      <c r="B12" s="436"/>
      <c r="C12" s="437"/>
      <c r="D12" s="437"/>
      <c r="E12" s="437"/>
      <c r="F12" s="436"/>
      <c r="G12" s="444"/>
      <c r="H12" s="800" t="s">
        <v>1264</v>
      </c>
      <c r="I12" s="411"/>
      <c r="J12" s="411"/>
      <c r="K12" s="411"/>
      <c r="L12" s="411"/>
    </row>
    <row r="13" spans="1:12">
      <c r="A13" s="436" t="s">
        <v>1272</v>
      </c>
      <c r="B13" s="436"/>
      <c r="C13" s="436"/>
      <c r="D13" s="437"/>
      <c r="E13" s="437"/>
      <c r="F13" s="437"/>
      <c r="G13" s="436"/>
      <c r="H13" s="436"/>
      <c r="I13" s="411"/>
      <c r="J13" s="411"/>
      <c r="K13" s="411"/>
      <c r="L13" s="411"/>
    </row>
    <row r="14" spans="1:12">
      <c r="A14" s="966" t="s">
        <v>1266</v>
      </c>
      <c r="B14" s="966"/>
      <c r="C14" s="966"/>
      <c r="D14" s="966"/>
      <c r="E14" s="966"/>
      <c r="F14" s="966"/>
      <c r="G14" s="966"/>
      <c r="H14" s="966"/>
      <c r="I14" s="966"/>
      <c r="J14" s="966"/>
      <c r="K14" s="966"/>
      <c r="L14" s="966"/>
    </row>
    <row r="15" spans="1:12">
      <c r="A15" s="965" t="s">
        <v>1286</v>
      </c>
      <c r="B15" s="965"/>
      <c r="C15" s="965"/>
      <c r="D15" s="965"/>
      <c r="E15" s="965"/>
      <c r="F15" s="965"/>
      <c r="G15" s="965"/>
      <c r="H15" s="965"/>
      <c r="I15" s="411"/>
      <c r="J15" s="411"/>
      <c r="K15" s="411"/>
      <c r="L15" s="411"/>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E52F-D630-41B7-8631-2589A13A5E4E}">
  <dimension ref="A1:L16"/>
  <sheetViews>
    <sheetView workbookViewId="0">
      <selection activeCell="D18" sqref="D18"/>
    </sheetView>
  </sheetViews>
  <sheetFormatPr defaultRowHeight="16.2"/>
  <cols>
    <col min="1" max="1" width="23.109375" customWidth="1"/>
    <col min="2" max="2" width="27.109375" bestFit="1" customWidth="1"/>
    <col min="3" max="3" width="7.109375" bestFit="1" customWidth="1"/>
    <col min="4" max="4" width="15.33203125" bestFit="1" customWidth="1"/>
    <col min="5" max="5" width="8.21875" bestFit="1" customWidth="1"/>
    <col min="6" max="6" width="12.44140625" bestFit="1" customWidth="1"/>
    <col min="7" max="7" width="6" bestFit="1" customWidth="1"/>
    <col min="8" max="8" width="20.21875" customWidth="1"/>
  </cols>
  <sheetData>
    <row r="1" spans="1:12" ht="19.8">
      <c r="A1" s="458" t="s">
        <v>959</v>
      </c>
      <c r="B1" s="459"/>
      <c r="C1" s="460"/>
      <c r="D1" s="459"/>
      <c r="E1" s="460"/>
      <c r="F1" s="458" t="s">
        <v>960</v>
      </c>
      <c r="G1" s="1065" t="s">
        <v>1293</v>
      </c>
      <c r="H1" s="1066"/>
      <c r="I1" s="460"/>
      <c r="J1" s="460"/>
      <c r="K1" s="460"/>
      <c r="L1" s="460"/>
    </row>
    <row r="2" spans="1:12" ht="19.8">
      <c r="A2" s="458" t="s">
        <v>962</v>
      </c>
      <c r="B2" s="412" t="s">
        <v>1294</v>
      </c>
      <c r="C2" s="460"/>
      <c r="D2" s="461"/>
      <c r="E2" s="412"/>
      <c r="F2" s="458" t="s">
        <v>1295</v>
      </c>
      <c r="G2" s="997" t="s">
        <v>1036</v>
      </c>
      <c r="H2" s="997"/>
      <c r="I2" s="460"/>
      <c r="J2" s="460"/>
      <c r="K2" s="460"/>
      <c r="L2" s="460"/>
    </row>
    <row r="3" spans="1:12" ht="22.2">
      <c r="A3" s="1057" t="s">
        <v>1296</v>
      </c>
      <c r="B3" s="1057"/>
      <c r="C3" s="1057"/>
      <c r="D3" s="1057"/>
      <c r="E3" s="1057"/>
      <c r="F3" s="1057"/>
      <c r="G3" s="1057"/>
      <c r="H3" s="1057"/>
      <c r="I3" s="462"/>
      <c r="J3" s="462"/>
      <c r="K3" s="462"/>
      <c r="L3" s="462"/>
    </row>
    <row r="4" spans="1:12" ht="20.399999999999999" thickBot="1">
      <c r="A4" s="1104" t="s">
        <v>1271</v>
      </c>
      <c r="B4" s="1104"/>
      <c r="C4" s="1104"/>
      <c r="D4" s="1104"/>
      <c r="E4" s="1104"/>
      <c r="F4" s="1104"/>
      <c r="G4" s="1104"/>
      <c r="H4" s="1104"/>
      <c r="I4" s="436"/>
      <c r="J4" s="436"/>
      <c r="K4" s="436"/>
      <c r="L4" s="436"/>
    </row>
    <row r="5" spans="1:12">
      <c r="A5" s="1042" t="s">
        <v>994</v>
      </c>
      <c r="B5" s="1045" t="s">
        <v>995</v>
      </c>
      <c r="C5" s="1048" t="s">
        <v>1258</v>
      </c>
      <c r="D5" s="1049"/>
      <c r="E5" s="1049"/>
      <c r="F5" s="1050" t="s">
        <v>997</v>
      </c>
      <c r="G5" s="1051"/>
      <c r="H5" s="1051"/>
      <c r="I5" s="464"/>
      <c r="J5" s="464"/>
      <c r="K5" s="464"/>
      <c r="L5" s="464"/>
    </row>
    <row r="6" spans="1:12">
      <c r="A6" s="1105"/>
      <c r="B6" s="1060"/>
      <c r="C6" s="787" t="s">
        <v>998</v>
      </c>
      <c r="D6" s="788" t="s">
        <v>973</v>
      </c>
      <c r="E6" s="788" t="s">
        <v>974</v>
      </c>
      <c r="F6" s="787" t="s">
        <v>998</v>
      </c>
      <c r="G6" s="788" t="s">
        <v>973</v>
      </c>
      <c r="H6" s="789" t="s">
        <v>974</v>
      </c>
      <c r="I6" s="464"/>
      <c r="J6" s="464"/>
      <c r="K6" s="464"/>
      <c r="L6" s="464"/>
    </row>
    <row r="7" spans="1:12">
      <c r="A7" s="792" t="s">
        <v>1004</v>
      </c>
      <c r="B7" s="830"/>
      <c r="C7" s="831"/>
      <c r="D7" s="831"/>
      <c r="E7" s="831"/>
      <c r="F7" s="831"/>
      <c r="G7" s="831"/>
      <c r="H7" s="832"/>
      <c r="I7" s="464"/>
      <c r="J7" s="464"/>
      <c r="K7" s="464"/>
      <c r="L7" s="464"/>
    </row>
    <row r="8" spans="1:12">
      <c r="A8" s="794" t="s">
        <v>1262</v>
      </c>
      <c r="B8" s="833"/>
      <c r="C8" s="834"/>
      <c r="D8" s="834"/>
      <c r="E8" s="834"/>
      <c r="F8" s="834"/>
      <c r="G8" s="835"/>
      <c r="H8" s="836"/>
      <c r="I8" s="464"/>
      <c r="J8" s="464"/>
      <c r="K8" s="464"/>
      <c r="L8" s="464"/>
    </row>
    <row r="9" spans="1:12">
      <c r="A9" s="794" t="s">
        <v>1263</v>
      </c>
      <c r="B9" s="833"/>
      <c r="C9" s="834"/>
      <c r="D9" s="834"/>
      <c r="E9" s="834"/>
      <c r="F9" s="834"/>
      <c r="G9" s="835"/>
      <c r="H9" s="836"/>
      <c r="I9" s="464"/>
      <c r="J9" s="464"/>
      <c r="K9" s="464"/>
      <c r="L9" s="464"/>
    </row>
    <row r="10" spans="1:12" ht="16.8" thickBot="1">
      <c r="A10" s="796" t="s">
        <v>1007</v>
      </c>
      <c r="B10" s="837"/>
      <c r="C10" s="838"/>
      <c r="D10" s="838"/>
      <c r="E10" s="838"/>
      <c r="F10" s="838"/>
      <c r="G10" s="839"/>
      <c r="H10" s="840"/>
      <c r="I10" s="464"/>
      <c r="J10" s="464"/>
      <c r="K10" s="464"/>
      <c r="L10" s="464"/>
    </row>
    <row r="11" spans="1:12">
      <c r="A11" s="523" t="s">
        <v>977</v>
      </c>
      <c r="B11" s="526" t="s">
        <v>978</v>
      </c>
      <c r="C11" s="436"/>
      <c r="D11" s="523" t="s">
        <v>1051</v>
      </c>
      <c r="E11" s="436"/>
      <c r="F11" s="526" t="s">
        <v>980</v>
      </c>
      <c r="G11" s="436"/>
      <c r="H11" s="841"/>
      <c r="I11" s="436"/>
      <c r="J11" s="436"/>
      <c r="K11" s="436"/>
      <c r="L11" s="436"/>
    </row>
    <row r="12" spans="1:12">
      <c r="A12" s="436"/>
      <c r="B12" s="436"/>
      <c r="C12" s="436"/>
      <c r="D12" s="438" t="s">
        <v>1052</v>
      </c>
      <c r="E12" s="436"/>
      <c r="F12" s="436"/>
      <c r="G12" s="964"/>
      <c r="H12" s="964"/>
      <c r="I12" s="436"/>
      <c r="J12" s="436"/>
      <c r="K12" s="436"/>
      <c r="L12" s="436"/>
    </row>
    <row r="13" spans="1:12">
      <c r="A13" s="435"/>
      <c r="B13" s="436"/>
      <c r="C13" s="436"/>
      <c r="D13" s="437"/>
      <c r="E13" s="436"/>
      <c r="F13" s="1103" t="s">
        <v>1279</v>
      </c>
      <c r="G13" s="1103"/>
      <c r="H13" s="1103"/>
      <c r="I13" s="436"/>
      <c r="J13" s="436"/>
      <c r="K13" s="436"/>
      <c r="L13" s="436"/>
    </row>
    <row r="14" spans="1:12">
      <c r="A14" s="965" t="s">
        <v>1297</v>
      </c>
      <c r="B14" s="965"/>
      <c r="C14" s="965"/>
      <c r="D14" s="965"/>
      <c r="E14" s="965"/>
      <c r="F14" s="965"/>
      <c r="G14" s="965"/>
      <c r="H14" s="965"/>
      <c r="I14" s="436"/>
      <c r="J14" s="436"/>
      <c r="K14" s="436"/>
      <c r="L14" s="436"/>
    </row>
    <row r="15" spans="1:12">
      <c r="A15" s="1092" t="s">
        <v>1298</v>
      </c>
      <c r="B15" s="966"/>
      <c r="C15" s="966"/>
      <c r="D15" s="966"/>
      <c r="E15" s="966"/>
      <c r="F15" s="966"/>
      <c r="G15" s="966"/>
      <c r="H15" s="966"/>
      <c r="I15" s="966"/>
      <c r="J15" s="966"/>
      <c r="K15" s="966"/>
      <c r="L15" s="966"/>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6370-4D30-4D04-AA3D-69E7745B3DEB}">
  <dimension ref="A1:L16"/>
  <sheetViews>
    <sheetView workbookViewId="0">
      <selection activeCell="C21" sqref="C21"/>
    </sheetView>
  </sheetViews>
  <sheetFormatPr defaultRowHeight="16.2"/>
  <cols>
    <col min="1" max="1" width="26.44140625" customWidth="1"/>
    <col min="2" max="8" width="14.6640625" customWidth="1"/>
  </cols>
  <sheetData>
    <row r="1" spans="1:12" ht="19.8">
      <c r="A1" s="458" t="s">
        <v>959</v>
      </c>
      <c r="B1" s="459"/>
      <c r="C1" s="460"/>
      <c r="D1" s="459"/>
      <c r="E1" s="460"/>
      <c r="F1" s="458" t="s">
        <v>960</v>
      </c>
      <c r="G1" s="1065" t="s">
        <v>1293</v>
      </c>
      <c r="H1" s="1066"/>
      <c r="I1" s="460"/>
      <c r="J1" s="460"/>
      <c r="K1" s="460"/>
      <c r="L1" s="460"/>
    </row>
    <row r="2" spans="1:12" ht="19.8">
      <c r="A2" s="458" t="s">
        <v>962</v>
      </c>
      <c r="B2" s="412" t="s">
        <v>1294</v>
      </c>
      <c r="C2" s="460"/>
      <c r="D2" s="461"/>
      <c r="E2" s="412"/>
      <c r="F2" s="458" t="s">
        <v>964</v>
      </c>
      <c r="G2" s="997" t="s">
        <v>1055</v>
      </c>
      <c r="H2" s="997"/>
      <c r="I2" s="460"/>
      <c r="J2" s="460"/>
      <c r="K2" s="460"/>
      <c r="L2" s="460"/>
    </row>
    <row r="3" spans="1:12" ht="22.2">
      <c r="A3" s="1057" t="s">
        <v>1300</v>
      </c>
      <c r="B3" s="1057"/>
      <c r="C3" s="1057"/>
      <c r="D3" s="1057"/>
      <c r="E3" s="1057"/>
      <c r="F3" s="1057"/>
      <c r="G3" s="1057"/>
      <c r="H3" s="1057"/>
      <c r="I3" s="462"/>
      <c r="J3" s="462"/>
      <c r="K3" s="462"/>
      <c r="L3" s="462"/>
    </row>
    <row r="4" spans="1:12" ht="20.399999999999999" thickBot="1">
      <c r="A4" s="1104" t="s">
        <v>1271</v>
      </c>
      <c r="B4" s="1104"/>
      <c r="C4" s="1104"/>
      <c r="D4" s="1104"/>
      <c r="E4" s="1104"/>
      <c r="F4" s="1104"/>
      <c r="G4" s="1104"/>
      <c r="H4" s="1104"/>
      <c r="I4" s="436"/>
      <c r="J4" s="436"/>
      <c r="K4" s="436"/>
      <c r="L4" s="436"/>
    </row>
    <row r="5" spans="1:12">
      <c r="A5" s="1042" t="s">
        <v>994</v>
      </c>
      <c r="B5" s="1045" t="s">
        <v>995</v>
      </c>
      <c r="C5" s="1048" t="s">
        <v>1258</v>
      </c>
      <c r="D5" s="1049"/>
      <c r="E5" s="1049"/>
      <c r="F5" s="1050" t="s">
        <v>997</v>
      </c>
      <c r="G5" s="1051"/>
      <c r="H5" s="1051"/>
      <c r="I5" s="464"/>
      <c r="J5" s="464"/>
      <c r="K5" s="464"/>
      <c r="L5" s="464"/>
    </row>
    <row r="6" spans="1:12">
      <c r="A6" s="1105"/>
      <c r="B6" s="1060"/>
      <c r="C6" s="787" t="s">
        <v>998</v>
      </c>
      <c r="D6" s="788" t="s">
        <v>973</v>
      </c>
      <c r="E6" s="788" t="s">
        <v>974</v>
      </c>
      <c r="F6" s="787" t="s">
        <v>998</v>
      </c>
      <c r="G6" s="788" t="s">
        <v>973</v>
      </c>
      <c r="H6" s="789" t="s">
        <v>974</v>
      </c>
      <c r="I6" s="464"/>
      <c r="J6" s="464"/>
      <c r="K6" s="464"/>
      <c r="L6" s="464"/>
    </row>
    <row r="7" spans="1:12">
      <c r="A7" s="792" t="s">
        <v>1004</v>
      </c>
      <c r="B7" s="830">
        <v>0</v>
      </c>
      <c r="C7" s="831">
        <v>0</v>
      </c>
      <c r="D7" s="831">
        <v>0</v>
      </c>
      <c r="E7" s="831">
        <v>0</v>
      </c>
      <c r="F7" s="831">
        <v>0</v>
      </c>
      <c r="G7" s="831">
        <v>0</v>
      </c>
      <c r="H7" s="832">
        <v>0</v>
      </c>
      <c r="I7" s="464"/>
      <c r="J7" s="464"/>
      <c r="K7" s="464"/>
      <c r="L7" s="464"/>
    </row>
    <row r="8" spans="1:12">
      <c r="A8" s="794" t="s">
        <v>1262</v>
      </c>
      <c r="B8" s="833">
        <v>0</v>
      </c>
      <c r="C8" s="834">
        <v>0</v>
      </c>
      <c r="D8" s="831">
        <v>0</v>
      </c>
      <c r="E8" s="831">
        <v>0</v>
      </c>
      <c r="F8" s="831">
        <v>0</v>
      </c>
      <c r="G8" s="831">
        <v>0</v>
      </c>
      <c r="H8" s="832">
        <v>0</v>
      </c>
      <c r="I8" s="464"/>
      <c r="J8" s="464"/>
      <c r="K8" s="464"/>
      <c r="L8" s="464"/>
    </row>
    <row r="9" spans="1:12">
      <c r="A9" s="794" t="s">
        <v>1263</v>
      </c>
      <c r="B9" s="833">
        <v>0</v>
      </c>
      <c r="C9" s="834">
        <v>0</v>
      </c>
      <c r="D9" s="831">
        <v>0</v>
      </c>
      <c r="E9" s="831">
        <v>0</v>
      </c>
      <c r="F9" s="831">
        <v>0</v>
      </c>
      <c r="G9" s="831">
        <v>0</v>
      </c>
      <c r="H9" s="832">
        <v>0</v>
      </c>
      <c r="I9" s="464"/>
      <c r="J9" s="464"/>
      <c r="K9" s="464"/>
      <c r="L9" s="464"/>
    </row>
    <row r="10" spans="1:12" ht="16.8" thickBot="1">
      <c r="A10" s="796" t="s">
        <v>1007</v>
      </c>
      <c r="B10" s="837">
        <v>0</v>
      </c>
      <c r="C10" s="838">
        <v>0</v>
      </c>
      <c r="D10" s="831">
        <v>0</v>
      </c>
      <c r="E10" s="831">
        <v>0</v>
      </c>
      <c r="F10" s="831">
        <v>0</v>
      </c>
      <c r="G10" s="831">
        <v>0</v>
      </c>
      <c r="H10" s="832">
        <v>0</v>
      </c>
      <c r="I10" s="464"/>
      <c r="J10" s="464"/>
      <c r="K10" s="464"/>
      <c r="L10" s="464"/>
    </row>
    <row r="11" spans="1:12">
      <c r="A11" s="523" t="s">
        <v>977</v>
      </c>
      <c r="B11" s="526" t="s">
        <v>978</v>
      </c>
      <c r="C11" s="436"/>
      <c r="D11" s="524" t="s">
        <v>1051</v>
      </c>
      <c r="E11" s="436"/>
      <c r="F11" s="525" t="s">
        <v>980</v>
      </c>
      <c r="G11" s="436"/>
      <c r="H11" s="841"/>
      <c r="I11" s="436"/>
      <c r="J11" s="436"/>
      <c r="K11" s="436"/>
      <c r="L11" s="436"/>
    </row>
    <row r="12" spans="1:12">
      <c r="A12" s="436"/>
      <c r="B12" s="436"/>
      <c r="C12" s="436"/>
      <c r="D12" s="527" t="s">
        <v>1052</v>
      </c>
      <c r="E12" s="436"/>
      <c r="F12" s="436"/>
      <c r="G12" s="964"/>
      <c r="H12" s="964"/>
      <c r="I12" s="436"/>
      <c r="J12" s="436"/>
      <c r="K12" s="436"/>
      <c r="L12" s="436"/>
    </row>
    <row r="13" spans="1:12">
      <c r="A13" s="435"/>
      <c r="B13" s="436"/>
      <c r="C13" s="436"/>
      <c r="D13" s="437"/>
      <c r="E13" s="436"/>
      <c r="F13" s="1103" t="s">
        <v>1279</v>
      </c>
      <c r="G13" s="1103"/>
      <c r="H13" s="1103"/>
      <c r="I13" s="436"/>
      <c r="J13" s="436"/>
      <c r="K13" s="436"/>
      <c r="L13" s="436"/>
    </row>
    <row r="14" spans="1:12">
      <c r="A14" s="965" t="s">
        <v>1297</v>
      </c>
      <c r="B14" s="965"/>
      <c r="C14" s="965"/>
      <c r="D14" s="965"/>
      <c r="E14" s="965"/>
      <c r="F14" s="965"/>
      <c r="G14" s="965"/>
      <c r="H14" s="965"/>
      <c r="I14" s="436"/>
      <c r="J14" s="436"/>
      <c r="K14" s="436"/>
      <c r="L14" s="436"/>
    </row>
    <row r="15" spans="1:12">
      <c r="A15" s="1092" t="s">
        <v>1301</v>
      </c>
      <c r="B15" s="966"/>
      <c r="C15" s="966"/>
      <c r="D15" s="966"/>
      <c r="E15" s="966"/>
      <c r="F15" s="966"/>
      <c r="G15" s="966"/>
      <c r="H15" s="966"/>
      <c r="I15" s="966"/>
      <c r="J15" s="966"/>
      <c r="K15" s="966"/>
      <c r="L15" s="966"/>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A20-BEA9-46E6-BE79-EA0016C2A6AA}">
  <dimension ref="A1:H15"/>
  <sheetViews>
    <sheetView workbookViewId="0">
      <selection activeCell="F22" sqref="F22"/>
    </sheetView>
  </sheetViews>
  <sheetFormatPr defaultRowHeight="16.2"/>
  <cols>
    <col min="1" max="1" width="19" customWidth="1"/>
    <col min="2" max="2" width="27.109375" bestFit="1" customWidth="1"/>
    <col min="3" max="3" width="7.109375" bestFit="1" customWidth="1"/>
    <col min="4" max="4" width="15.33203125" bestFit="1" customWidth="1"/>
    <col min="5" max="5" width="8.21875" bestFit="1" customWidth="1"/>
    <col min="6" max="6" width="10.44140625" bestFit="1" customWidth="1"/>
    <col min="7" max="7" width="6" bestFit="1" customWidth="1"/>
    <col min="8" max="8" width="30" bestFit="1" customWidth="1"/>
  </cols>
  <sheetData>
    <row r="1" spans="1:8" ht="19.8">
      <c r="A1" s="458" t="s">
        <v>962</v>
      </c>
      <c r="B1" s="412" t="s">
        <v>1294</v>
      </c>
      <c r="C1" s="460"/>
      <c r="D1" s="461"/>
      <c r="E1" s="412"/>
      <c r="F1" s="458" t="s">
        <v>964</v>
      </c>
      <c r="G1" s="997" t="s">
        <v>1067</v>
      </c>
      <c r="H1" s="997"/>
    </row>
    <row r="2" spans="1:8" ht="22.2">
      <c r="A2" s="1106" t="s">
        <v>1302</v>
      </c>
      <c r="B2" s="1106"/>
      <c r="C2" s="1106"/>
      <c r="D2" s="1106"/>
      <c r="E2" s="1106"/>
      <c r="F2" s="1106"/>
      <c r="G2" s="1106"/>
      <c r="H2" s="1106"/>
    </row>
    <row r="3" spans="1:8" ht="20.399999999999999" thickBot="1">
      <c r="A3" s="1104" t="s">
        <v>1271</v>
      </c>
      <c r="B3" s="1104"/>
      <c r="C3" s="1104"/>
      <c r="D3" s="1104"/>
      <c r="E3" s="1104"/>
      <c r="F3" s="1104"/>
      <c r="G3" s="1104"/>
      <c r="H3" s="1104"/>
    </row>
    <row r="4" spans="1:8">
      <c r="A4" s="1042" t="s">
        <v>994</v>
      </c>
      <c r="B4" s="1045" t="s">
        <v>995</v>
      </c>
      <c r="C4" s="1048" t="s">
        <v>1258</v>
      </c>
      <c r="D4" s="1049"/>
      <c r="E4" s="1049"/>
      <c r="F4" s="1050" t="s">
        <v>997</v>
      </c>
      <c r="G4" s="1051"/>
      <c r="H4" s="1051"/>
    </row>
    <row r="5" spans="1:8">
      <c r="A5" s="1105"/>
      <c r="B5" s="1060"/>
      <c r="C5" s="787" t="s">
        <v>998</v>
      </c>
      <c r="D5" s="788" t="s">
        <v>973</v>
      </c>
      <c r="E5" s="788" t="s">
        <v>974</v>
      </c>
      <c r="F5" s="787" t="s">
        <v>998</v>
      </c>
      <c r="G5" s="788" t="s">
        <v>973</v>
      </c>
      <c r="H5" s="789" t="s">
        <v>974</v>
      </c>
    </row>
    <row r="6" spans="1:8">
      <c r="A6" s="794" t="s">
        <v>1004</v>
      </c>
      <c r="B6" s="843">
        <v>0</v>
      </c>
      <c r="C6" s="834">
        <v>0</v>
      </c>
      <c r="D6" s="834">
        <v>0</v>
      </c>
      <c r="E6" s="834">
        <v>0</v>
      </c>
      <c r="F6" s="834">
        <v>0</v>
      </c>
      <c r="G6" s="834">
        <v>0</v>
      </c>
      <c r="H6" s="844">
        <v>0</v>
      </c>
    </row>
    <row r="7" spans="1:8">
      <c r="A7" s="794" t="s">
        <v>1262</v>
      </c>
      <c r="B7" s="845">
        <v>0</v>
      </c>
      <c r="C7" s="834">
        <v>0</v>
      </c>
      <c r="D7" s="834">
        <v>0</v>
      </c>
      <c r="E7" s="834">
        <v>0</v>
      </c>
      <c r="F7" s="834">
        <v>0</v>
      </c>
      <c r="G7" s="834">
        <v>0</v>
      </c>
      <c r="H7" s="844">
        <v>0</v>
      </c>
    </row>
    <row r="8" spans="1:8">
      <c r="A8" s="794" t="s">
        <v>1263</v>
      </c>
      <c r="B8" s="845">
        <v>0</v>
      </c>
      <c r="C8" s="834">
        <v>0</v>
      </c>
      <c r="D8" s="834">
        <v>0</v>
      </c>
      <c r="E8" s="834">
        <v>0</v>
      </c>
      <c r="F8" s="834">
        <v>0</v>
      </c>
      <c r="G8" s="834">
        <v>0</v>
      </c>
      <c r="H8" s="844">
        <v>0</v>
      </c>
    </row>
    <row r="9" spans="1:8" ht="16.8" thickBot="1">
      <c r="A9" s="796" t="s">
        <v>1007</v>
      </c>
      <c r="B9" s="846">
        <v>0</v>
      </c>
      <c r="C9" s="838">
        <v>0</v>
      </c>
      <c r="D9" s="834">
        <v>0</v>
      </c>
      <c r="E9" s="834">
        <v>0</v>
      </c>
      <c r="F9" s="834">
        <v>0</v>
      </c>
      <c r="G9" s="834">
        <v>0</v>
      </c>
      <c r="H9" s="844">
        <v>0</v>
      </c>
    </row>
    <row r="10" spans="1:8">
      <c r="A10" s="523" t="s">
        <v>977</v>
      </c>
      <c r="B10" s="526" t="s">
        <v>978</v>
      </c>
      <c r="C10" s="456"/>
      <c r="D10" s="526" t="s">
        <v>1051</v>
      </c>
      <c r="E10" s="456"/>
      <c r="F10" s="526" t="s">
        <v>980</v>
      </c>
      <c r="G10" s="456"/>
      <c r="H10" s="841"/>
    </row>
    <row r="11" spans="1:8">
      <c r="A11" s="436"/>
      <c r="B11" s="436"/>
      <c r="C11" s="436"/>
      <c r="D11" s="799" t="s">
        <v>1052</v>
      </c>
      <c r="E11" s="456"/>
      <c r="F11" s="436"/>
      <c r="G11" s="964"/>
      <c r="H11" s="964"/>
    </row>
    <row r="12" spans="1:8">
      <c r="A12" s="435"/>
      <c r="B12" s="436"/>
      <c r="C12" s="436"/>
      <c r="D12" s="437"/>
      <c r="E12" s="436"/>
      <c r="F12" s="1103"/>
      <c r="G12" s="1103"/>
      <c r="H12" s="1103"/>
    </row>
    <row r="13" spans="1:8">
      <c r="A13" s="436" t="s">
        <v>1303</v>
      </c>
      <c r="B13" s="436"/>
      <c r="C13" s="436"/>
      <c r="D13" s="436"/>
      <c r="E13" s="436"/>
      <c r="F13" s="436"/>
      <c r="G13" s="456"/>
      <c r="H13" s="842" t="s">
        <v>1279</v>
      </c>
    </row>
    <row r="14" spans="1:8">
      <c r="A14" s="1092" t="s">
        <v>1304</v>
      </c>
      <c r="B14" s="966"/>
      <c r="C14" s="966"/>
      <c r="D14" s="966"/>
      <c r="E14" s="966"/>
      <c r="F14" s="966"/>
      <c r="G14" s="966"/>
      <c r="H14" s="966"/>
    </row>
    <row r="15" spans="1:8">
      <c r="A15" s="436" t="s">
        <v>1305</v>
      </c>
      <c r="B15" s="436"/>
      <c r="C15" s="436"/>
      <c r="D15" s="436"/>
      <c r="E15" s="436"/>
      <c r="F15" s="436"/>
      <c r="G15" s="436"/>
      <c r="H15" s="436"/>
    </row>
  </sheetData>
  <mergeCells count="10">
    <mergeCell ref="G11:H11"/>
    <mergeCell ref="F12:H12"/>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O28"/>
  <sheetViews>
    <sheetView zoomScaleNormal="100" workbookViewId="0"/>
  </sheetViews>
  <sheetFormatPr defaultColWidth="9" defaultRowHeight="16.2"/>
  <cols>
    <col min="1" max="1" width="12.6640625" style="110" customWidth="1"/>
    <col min="2" max="2" width="10.44140625" style="110" customWidth="1"/>
    <col min="3" max="20" width="6.77734375" style="110" customWidth="1"/>
    <col min="21" max="28" width="7.21875" style="110" customWidth="1"/>
    <col min="29" max="16384" width="9" style="110"/>
  </cols>
  <sheetData>
    <row r="1" spans="1:28" ht="17.399999999999999" customHeight="1">
      <c r="A1" s="111" t="s">
        <v>678</v>
      </c>
      <c r="B1" s="112"/>
    </row>
    <row r="2" spans="1:28" ht="17.399999999999999" customHeight="1">
      <c r="A2" s="113" t="s">
        <v>679</v>
      </c>
      <c r="B2" s="114" t="s">
        <v>680</v>
      </c>
      <c r="C2" s="115"/>
      <c r="D2" s="115"/>
      <c r="L2" s="115"/>
      <c r="M2" s="115"/>
      <c r="N2" s="115"/>
      <c r="O2" s="115"/>
      <c r="P2" s="115"/>
      <c r="Q2" s="115"/>
      <c r="Y2" s="115"/>
      <c r="Z2" s="115"/>
      <c r="AA2" s="115"/>
      <c r="AB2" s="115"/>
    </row>
    <row r="3" spans="1:28" s="116" customFormat="1" ht="28.2">
      <c r="A3" s="1117" t="s">
        <v>57</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row>
    <row r="4" spans="1:28" ht="34.5" customHeight="1">
      <c r="C4" s="117"/>
      <c r="D4" s="117"/>
      <c r="E4" s="117"/>
      <c r="H4" s="118"/>
      <c r="J4" s="1118" t="s">
        <v>681</v>
      </c>
      <c r="K4" s="1118"/>
      <c r="L4" s="1118"/>
      <c r="M4" s="1118"/>
      <c r="N4" s="1118"/>
      <c r="O4" s="1118"/>
      <c r="R4" s="118"/>
      <c r="S4" s="118"/>
      <c r="T4" s="118"/>
      <c r="U4" s="118"/>
      <c r="V4" s="118"/>
      <c r="W4" s="118"/>
      <c r="X4" s="118"/>
      <c r="Y4" s="118"/>
      <c r="Z4" s="119"/>
      <c r="AA4" s="119"/>
      <c r="AB4" s="120" t="s">
        <v>682</v>
      </c>
    </row>
    <row r="5" spans="1:28" ht="27" customHeight="1">
      <c r="A5" s="1119" t="s">
        <v>635</v>
      </c>
      <c r="B5" s="1119"/>
      <c r="C5" s="1120" t="s">
        <v>683</v>
      </c>
      <c r="D5" s="1120"/>
      <c r="E5" s="1120"/>
      <c r="F5" s="1120"/>
      <c r="G5" s="1120"/>
      <c r="H5" s="1120"/>
      <c r="I5" s="1120"/>
      <c r="J5" s="1120"/>
      <c r="K5" s="1120"/>
      <c r="L5" s="1121" t="s">
        <v>684</v>
      </c>
      <c r="M5" s="1121"/>
      <c r="N5" s="1121"/>
      <c r="O5" s="1121" t="s">
        <v>685</v>
      </c>
      <c r="P5" s="1121"/>
      <c r="Q5" s="1121"/>
      <c r="R5" s="1120" t="s">
        <v>686</v>
      </c>
      <c r="S5" s="1120"/>
      <c r="T5" s="1120"/>
      <c r="U5" s="1120" t="s">
        <v>687</v>
      </c>
      <c r="V5" s="1120"/>
      <c r="W5" s="1120"/>
      <c r="X5" s="1120"/>
      <c r="Y5" s="1120"/>
      <c r="Z5" s="1120"/>
      <c r="AA5" s="1122" t="s">
        <v>688</v>
      </c>
      <c r="AB5" s="1123" t="s">
        <v>689</v>
      </c>
    </row>
    <row r="6" spans="1:28" ht="29.25" customHeight="1">
      <c r="A6" s="1119"/>
      <c r="B6" s="1119"/>
      <c r="C6" s="1120" t="s">
        <v>690</v>
      </c>
      <c r="D6" s="1120"/>
      <c r="E6" s="1120"/>
      <c r="F6" s="1120" t="s">
        <v>691</v>
      </c>
      <c r="G6" s="1120"/>
      <c r="H6" s="1120"/>
      <c r="I6" s="1120" t="s">
        <v>692</v>
      </c>
      <c r="J6" s="1120"/>
      <c r="K6" s="1120"/>
      <c r="L6" s="1121"/>
      <c r="M6" s="1121"/>
      <c r="N6" s="1121"/>
      <c r="O6" s="1121"/>
      <c r="P6" s="1121"/>
      <c r="Q6" s="1121"/>
      <c r="R6" s="1120"/>
      <c r="S6" s="1120"/>
      <c r="T6" s="1120"/>
      <c r="U6" s="1120" t="s">
        <v>639</v>
      </c>
      <c r="V6" s="1121" t="s">
        <v>693</v>
      </c>
      <c r="W6" s="1121" t="s">
        <v>694</v>
      </c>
      <c r="X6" s="1114" t="s">
        <v>695</v>
      </c>
      <c r="Y6" s="1114" t="s">
        <v>696</v>
      </c>
      <c r="Z6" s="1114" t="s">
        <v>697</v>
      </c>
      <c r="AA6" s="1122"/>
      <c r="AB6" s="1123"/>
    </row>
    <row r="7" spans="1:28" ht="67.2" customHeight="1">
      <c r="A7" s="1119"/>
      <c r="B7" s="1119"/>
      <c r="C7" s="122" t="s">
        <v>639</v>
      </c>
      <c r="D7" s="121" t="s">
        <v>698</v>
      </c>
      <c r="E7" s="121" t="s">
        <v>699</v>
      </c>
      <c r="F7" s="122" t="s">
        <v>639</v>
      </c>
      <c r="G7" s="121" t="s">
        <v>698</v>
      </c>
      <c r="H7" s="121" t="s">
        <v>699</v>
      </c>
      <c r="I7" s="122" t="s">
        <v>639</v>
      </c>
      <c r="J7" s="121" t="s">
        <v>698</v>
      </c>
      <c r="K7" s="121" t="s">
        <v>699</v>
      </c>
      <c r="L7" s="121" t="s">
        <v>639</v>
      </c>
      <c r="M7" s="122" t="s">
        <v>698</v>
      </c>
      <c r="N7" s="122" t="s">
        <v>699</v>
      </c>
      <c r="O7" s="121" t="s">
        <v>639</v>
      </c>
      <c r="P7" s="122" t="s">
        <v>698</v>
      </c>
      <c r="Q7" s="122" t="s">
        <v>699</v>
      </c>
      <c r="R7" s="121" t="s">
        <v>639</v>
      </c>
      <c r="S7" s="121" t="s">
        <v>698</v>
      </c>
      <c r="T7" s="121" t="s">
        <v>699</v>
      </c>
      <c r="U7" s="1120"/>
      <c r="V7" s="1120"/>
      <c r="W7" s="1121"/>
      <c r="X7" s="1114"/>
      <c r="Y7" s="1114"/>
      <c r="Z7" s="1114"/>
      <c r="AA7" s="1122"/>
      <c r="AB7" s="1123"/>
    </row>
    <row r="8" spans="1:28" ht="30.75" customHeight="1">
      <c r="A8" s="1115" t="s">
        <v>700</v>
      </c>
      <c r="B8" s="123" t="s">
        <v>639</v>
      </c>
      <c r="C8" s="124">
        <v>173</v>
      </c>
      <c r="D8" s="124">
        <v>75</v>
      </c>
      <c r="E8" s="124">
        <v>98</v>
      </c>
      <c r="F8" s="124">
        <v>34</v>
      </c>
      <c r="G8" s="124">
        <v>23</v>
      </c>
      <c r="H8" s="124">
        <v>11</v>
      </c>
      <c r="I8" s="124">
        <v>139</v>
      </c>
      <c r="J8" s="124">
        <v>52</v>
      </c>
      <c r="K8" s="124">
        <v>87</v>
      </c>
      <c r="L8" s="124">
        <v>0</v>
      </c>
      <c r="M8" s="124">
        <v>0</v>
      </c>
      <c r="N8" s="124">
        <v>0</v>
      </c>
      <c r="O8" s="124">
        <v>120</v>
      </c>
      <c r="P8" s="124">
        <v>51</v>
      </c>
      <c r="Q8" s="124">
        <v>69</v>
      </c>
      <c r="R8" s="124">
        <v>2</v>
      </c>
      <c r="S8" s="124">
        <v>0</v>
      </c>
      <c r="T8" s="124">
        <v>2</v>
      </c>
      <c r="U8" s="1116">
        <f>V8+W8+X8+Y8+Z8</f>
        <v>3332</v>
      </c>
      <c r="V8" s="1116">
        <v>2749</v>
      </c>
      <c r="W8" s="1116">
        <v>583</v>
      </c>
      <c r="X8" s="1107"/>
      <c r="Y8" s="1107"/>
      <c r="Z8" s="1107"/>
      <c r="AA8" s="1107"/>
      <c r="AB8" s="1108"/>
    </row>
    <row r="9" spans="1:28" ht="27" customHeight="1">
      <c r="A9" s="1115"/>
      <c r="B9" s="125" t="s">
        <v>701</v>
      </c>
      <c r="C9" s="124">
        <v>19</v>
      </c>
      <c r="D9" s="124">
        <v>10</v>
      </c>
      <c r="E9" s="124">
        <v>9</v>
      </c>
      <c r="F9" s="124">
        <v>5</v>
      </c>
      <c r="G9" s="124">
        <v>2</v>
      </c>
      <c r="H9" s="124">
        <v>3</v>
      </c>
      <c r="I9" s="124">
        <v>14</v>
      </c>
      <c r="J9" s="124">
        <v>8</v>
      </c>
      <c r="K9" s="124">
        <v>6</v>
      </c>
      <c r="L9" s="126">
        <v>0</v>
      </c>
      <c r="M9" s="126">
        <v>0</v>
      </c>
      <c r="N9" s="126">
        <v>0</v>
      </c>
      <c r="O9" s="126">
        <v>12</v>
      </c>
      <c r="P9" s="124">
        <v>5</v>
      </c>
      <c r="Q9" s="124">
        <v>7</v>
      </c>
      <c r="R9" s="126">
        <v>0</v>
      </c>
      <c r="S9" s="124">
        <v>0</v>
      </c>
      <c r="T9" s="126">
        <v>0</v>
      </c>
      <c r="U9" s="1116"/>
      <c r="V9" s="1116"/>
      <c r="W9" s="1116"/>
      <c r="X9" s="1107"/>
      <c r="Y9" s="1107"/>
      <c r="Z9" s="1107"/>
      <c r="AA9" s="1107"/>
      <c r="AB9" s="1108"/>
    </row>
    <row r="10" spans="1:28" ht="27" customHeight="1">
      <c r="A10" s="1115"/>
      <c r="B10" s="127" t="s">
        <v>702</v>
      </c>
      <c r="C10" s="124">
        <v>33</v>
      </c>
      <c r="D10" s="124">
        <v>12</v>
      </c>
      <c r="E10" s="124">
        <v>21</v>
      </c>
      <c r="F10" s="124">
        <v>10</v>
      </c>
      <c r="G10" s="124">
        <v>6</v>
      </c>
      <c r="H10" s="124">
        <v>4</v>
      </c>
      <c r="I10" s="124">
        <v>23</v>
      </c>
      <c r="J10" s="124">
        <v>6</v>
      </c>
      <c r="K10" s="124">
        <v>17</v>
      </c>
      <c r="L10" s="126">
        <v>0</v>
      </c>
      <c r="M10" s="126">
        <v>0</v>
      </c>
      <c r="N10" s="126">
        <v>0</v>
      </c>
      <c r="O10" s="126">
        <v>25</v>
      </c>
      <c r="P10" s="124">
        <v>6</v>
      </c>
      <c r="Q10" s="124">
        <v>19</v>
      </c>
      <c r="R10" s="126">
        <v>0</v>
      </c>
      <c r="S10" s="124">
        <v>0</v>
      </c>
      <c r="T10" s="126">
        <v>0</v>
      </c>
      <c r="U10" s="1116"/>
      <c r="V10" s="1116"/>
      <c r="W10" s="1116"/>
      <c r="X10" s="1107"/>
      <c r="Y10" s="1107"/>
      <c r="Z10" s="1107"/>
      <c r="AA10" s="1107"/>
      <c r="AB10" s="1108"/>
    </row>
    <row r="11" spans="1:28" ht="27" customHeight="1">
      <c r="A11" s="1115"/>
      <c r="B11" s="127" t="s">
        <v>703</v>
      </c>
      <c r="C11" s="124">
        <v>43</v>
      </c>
      <c r="D11" s="124">
        <v>18</v>
      </c>
      <c r="E11" s="124">
        <v>25</v>
      </c>
      <c r="F11" s="124">
        <v>9</v>
      </c>
      <c r="G11" s="124">
        <v>7</v>
      </c>
      <c r="H11" s="124">
        <v>2</v>
      </c>
      <c r="I11" s="124">
        <v>34</v>
      </c>
      <c r="J11" s="124">
        <v>11</v>
      </c>
      <c r="K11" s="124">
        <v>23</v>
      </c>
      <c r="L11" s="126">
        <v>0</v>
      </c>
      <c r="M11" s="126">
        <v>0</v>
      </c>
      <c r="N11" s="126">
        <v>0</v>
      </c>
      <c r="O11" s="126">
        <v>31</v>
      </c>
      <c r="P11" s="124">
        <v>14</v>
      </c>
      <c r="Q11" s="124">
        <v>17</v>
      </c>
      <c r="R11" s="126">
        <v>0</v>
      </c>
      <c r="S11" s="124">
        <v>0</v>
      </c>
      <c r="T11" s="126">
        <v>0</v>
      </c>
      <c r="U11" s="1116"/>
      <c r="V11" s="1116"/>
      <c r="W11" s="1116"/>
      <c r="X11" s="1107"/>
      <c r="Y11" s="1107"/>
      <c r="Z11" s="1107"/>
      <c r="AA11" s="1107"/>
      <c r="AB11" s="1108"/>
    </row>
    <row r="12" spans="1:28" ht="27" customHeight="1">
      <c r="A12" s="1115"/>
      <c r="B12" s="127" t="s">
        <v>704</v>
      </c>
      <c r="C12" s="124">
        <v>41</v>
      </c>
      <c r="D12" s="124">
        <v>19</v>
      </c>
      <c r="E12" s="124">
        <v>22</v>
      </c>
      <c r="F12" s="124">
        <v>5</v>
      </c>
      <c r="G12" s="124">
        <v>4</v>
      </c>
      <c r="H12" s="124">
        <v>1</v>
      </c>
      <c r="I12" s="124">
        <v>36</v>
      </c>
      <c r="J12" s="124">
        <v>15</v>
      </c>
      <c r="K12" s="124">
        <v>21</v>
      </c>
      <c r="L12" s="126">
        <v>0</v>
      </c>
      <c r="M12" s="126">
        <v>0</v>
      </c>
      <c r="N12" s="126">
        <v>0</v>
      </c>
      <c r="O12" s="126">
        <v>26</v>
      </c>
      <c r="P12" s="124">
        <v>13</v>
      </c>
      <c r="Q12" s="124">
        <v>13</v>
      </c>
      <c r="R12" s="126">
        <v>1</v>
      </c>
      <c r="S12" s="124">
        <v>0</v>
      </c>
      <c r="T12" s="126">
        <v>1</v>
      </c>
      <c r="U12" s="1116"/>
      <c r="V12" s="1116"/>
      <c r="W12" s="1116"/>
      <c r="X12" s="1107"/>
      <c r="Y12" s="1107"/>
      <c r="Z12" s="1107"/>
      <c r="AA12" s="1107"/>
      <c r="AB12" s="1108"/>
    </row>
    <row r="13" spans="1:28" ht="27" customHeight="1">
      <c r="A13" s="1115"/>
      <c r="B13" s="127" t="s">
        <v>705</v>
      </c>
      <c r="C13" s="124">
        <v>37</v>
      </c>
      <c r="D13" s="124">
        <v>16</v>
      </c>
      <c r="E13" s="124">
        <v>21</v>
      </c>
      <c r="F13" s="124">
        <v>5</v>
      </c>
      <c r="G13" s="124">
        <v>4</v>
      </c>
      <c r="H13" s="124">
        <v>1</v>
      </c>
      <c r="I13" s="124">
        <v>32</v>
      </c>
      <c r="J13" s="124">
        <v>12</v>
      </c>
      <c r="K13" s="124">
        <v>20</v>
      </c>
      <c r="L13" s="126">
        <v>0</v>
      </c>
      <c r="M13" s="126">
        <v>0</v>
      </c>
      <c r="N13" s="126">
        <v>0</v>
      </c>
      <c r="O13" s="126">
        <v>26</v>
      </c>
      <c r="P13" s="124">
        <v>13</v>
      </c>
      <c r="Q13" s="124">
        <v>13</v>
      </c>
      <c r="R13" s="126">
        <v>1</v>
      </c>
      <c r="S13" s="124">
        <v>0</v>
      </c>
      <c r="T13" s="126">
        <v>2</v>
      </c>
      <c r="U13" s="1116"/>
      <c r="V13" s="1116"/>
      <c r="W13" s="1116"/>
      <c r="X13" s="1107"/>
      <c r="Y13" s="1107"/>
      <c r="Z13" s="1107"/>
      <c r="AA13" s="1107"/>
      <c r="AB13" s="1108"/>
    </row>
    <row r="14" spans="1:28" ht="48.45" customHeight="1">
      <c r="A14" s="1109" t="s">
        <v>706</v>
      </c>
      <c r="B14" s="128"/>
      <c r="C14" s="129"/>
      <c r="D14" s="129"/>
      <c r="E14" s="129"/>
      <c r="F14" s="1110" t="s">
        <v>707</v>
      </c>
      <c r="G14" s="1110"/>
      <c r="H14" s="1110"/>
      <c r="I14" s="129"/>
      <c r="J14" s="129"/>
      <c r="K14" s="129"/>
      <c r="L14" s="1111" t="s">
        <v>708</v>
      </c>
      <c r="M14" s="1111"/>
      <c r="N14" s="1111"/>
      <c r="O14" s="129"/>
      <c r="P14" s="129"/>
      <c r="Q14" s="129"/>
      <c r="R14" s="129"/>
      <c r="S14" s="1112" t="s">
        <v>709</v>
      </c>
      <c r="T14" s="1112"/>
      <c r="Y14" s="1113" t="s">
        <v>710</v>
      </c>
      <c r="Z14" s="1113"/>
      <c r="AA14" s="1113"/>
      <c r="AB14" s="1113"/>
    </row>
    <row r="15" spans="1:28" ht="53.7" customHeight="1">
      <c r="A15" s="1109"/>
      <c r="B15" s="128"/>
      <c r="C15" s="129"/>
      <c r="D15" s="129"/>
      <c r="E15" s="129"/>
      <c r="F15" s="1110"/>
      <c r="G15" s="1110"/>
      <c r="H15" s="1110"/>
      <c r="I15" s="129"/>
      <c r="J15" s="129"/>
      <c r="K15" s="129"/>
      <c r="L15" s="1111" t="s">
        <v>711</v>
      </c>
      <c r="M15" s="1111"/>
      <c r="N15" s="1111"/>
      <c r="O15" s="129"/>
      <c r="P15" s="129"/>
      <c r="Q15" s="129"/>
      <c r="R15" s="129"/>
      <c r="S15" s="1112"/>
      <c r="T15" s="1112"/>
    </row>
    <row r="16" spans="1:28">
      <c r="A16" s="130"/>
      <c r="B16" s="130"/>
      <c r="C16" s="130"/>
      <c r="D16" s="130"/>
      <c r="E16" s="130"/>
      <c r="F16" s="130"/>
      <c r="G16" s="130"/>
      <c r="H16" s="130"/>
      <c r="I16" s="130"/>
      <c r="J16" s="130"/>
    </row>
    <row r="17" spans="1:67" s="129" customFormat="1">
      <c r="A17" s="131" t="s">
        <v>712</v>
      </c>
      <c r="B17" s="131"/>
      <c r="C17" s="132"/>
      <c r="D17" s="132"/>
    </row>
    <row r="18" spans="1:67" ht="16.5" customHeight="1">
      <c r="A18" s="129" t="s">
        <v>713</v>
      </c>
      <c r="B18" s="133"/>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row>
    <row r="19" spans="1:67" ht="16.5" customHeight="1">
      <c r="A19" s="134" t="s">
        <v>714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row>
    <row r="20" spans="1:67">
      <c r="A20" s="129"/>
      <c r="B20" s="129"/>
      <c r="C20" s="132"/>
      <c r="D20" s="132"/>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row>
    <row r="21" spans="1:67">
      <c r="A21" s="131"/>
      <c r="B21" s="131"/>
      <c r="C21" s="129"/>
      <c r="E21" s="129"/>
      <c r="F21" s="129"/>
      <c r="H21" s="129"/>
      <c r="I21" s="129"/>
      <c r="J21" s="129"/>
      <c r="P21" s="129"/>
      <c r="Q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c r="A22" s="129"/>
      <c r="B22" s="129"/>
      <c r="C22" s="129"/>
      <c r="E22" s="129"/>
      <c r="F22" s="129"/>
      <c r="G22" s="129"/>
      <c r="H22" s="129"/>
      <c r="I22" s="129"/>
      <c r="J22" s="129"/>
      <c r="P22" s="129"/>
      <c r="Q22" s="129"/>
      <c r="W22" s="129"/>
      <c r="X22" s="129"/>
      <c r="Y22" s="129"/>
      <c r="Z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row>
    <row r="23" spans="1:67">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row>
    <row r="24" spans="1:67">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row>
    <row r="25" spans="1:67">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row>
    <row r="26" spans="1:67">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row>
    <row r="27" spans="1:67">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row>
    <row r="28" spans="1:67">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row>
  </sheetData>
  <mergeCells count="34">
    <mergeCell ref="A3:AB3"/>
    <mergeCell ref="J4:O4"/>
    <mergeCell ref="A5:B7"/>
    <mergeCell ref="C5:K5"/>
    <mergeCell ref="L5:N6"/>
    <mergeCell ref="O5:Q6"/>
    <mergeCell ref="R5:T6"/>
    <mergeCell ref="U5:Z5"/>
    <mergeCell ref="AA5:AA7"/>
    <mergeCell ref="AB5:AB7"/>
    <mergeCell ref="C6:E6"/>
    <mergeCell ref="F6:H6"/>
    <mergeCell ref="I6:K6"/>
    <mergeCell ref="U6:U7"/>
    <mergeCell ref="V6:V7"/>
    <mergeCell ref="W6:W7"/>
    <mergeCell ref="X6:X7"/>
    <mergeCell ref="Y6:Y7"/>
    <mergeCell ref="Z6:Z7"/>
    <mergeCell ref="A8:A13"/>
    <mergeCell ref="U8:U13"/>
    <mergeCell ref="V8:V13"/>
    <mergeCell ref="W8:W13"/>
    <mergeCell ref="X8:X13"/>
    <mergeCell ref="Y8:Y13"/>
    <mergeCell ref="Z8:Z13"/>
    <mergeCell ref="AA8:AA13"/>
    <mergeCell ref="AB8:AB13"/>
    <mergeCell ref="A14:A15"/>
    <mergeCell ref="F14:H15"/>
    <mergeCell ref="L14:N14"/>
    <mergeCell ref="S14:T15"/>
    <mergeCell ref="Y14:AB14"/>
    <mergeCell ref="L15:N15"/>
  </mergeCells>
  <phoneticPr fontId="57" type="noConversion"/>
  <printOptions horizontalCentered="1"/>
  <pageMargins left="0.23611111111111099" right="0.23611111111111099" top="0.74791666666666701" bottom="0.74791666666666701" header="0.51180555555555496" footer="0.51180555555555496"/>
  <pageSetup paperSize="9" orientation="landscape" cellComments="atEnd"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FB29-0655-45D5-A495-A40FDCF423F2}">
  <dimension ref="A1:CB28"/>
  <sheetViews>
    <sheetView workbookViewId="0">
      <selection activeCell="M14" sqref="M14"/>
    </sheetView>
  </sheetViews>
  <sheetFormatPr defaultColWidth="9" defaultRowHeight="16.2"/>
  <cols>
    <col min="1" max="1" width="12.6640625" style="545" customWidth="1"/>
    <col min="2" max="2" width="10.44140625" style="545" customWidth="1"/>
    <col min="3" max="11" width="5.44140625" style="545" customWidth="1"/>
    <col min="12" max="14" width="6.109375" style="545" customWidth="1"/>
    <col min="15" max="41" width="5.33203125" style="545" customWidth="1"/>
    <col min="42" max="16384" width="9" style="545"/>
  </cols>
  <sheetData>
    <row r="1" spans="1:41" ht="17.25" customHeight="1">
      <c r="A1" s="543" t="s">
        <v>678</v>
      </c>
      <c r="B1" s="544"/>
      <c r="C1" s="440"/>
      <c r="D1" s="440"/>
      <c r="E1" s="440"/>
      <c r="F1" s="440"/>
      <c r="G1" s="440"/>
      <c r="H1" s="440"/>
    </row>
    <row r="2" spans="1:41" ht="17.25" customHeight="1">
      <c r="A2" s="546" t="s">
        <v>1073</v>
      </c>
      <c r="B2" s="547" t="s">
        <v>1074</v>
      </c>
      <c r="C2" s="548"/>
      <c r="D2" s="548"/>
      <c r="E2" s="440"/>
      <c r="F2" s="440"/>
      <c r="G2" s="440"/>
      <c r="H2" s="440"/>
      <c r="L2" s="549"/>
      <c r="M2" s="549"/>
      <c r="N2" s="549"/>
      <c r="O2" s="549"/>
      <c r="P2" s="549"/>
      <c r="Q2" s="549"/>
      <c r="R2" s="549"/>
      <c r="S2" s="549"/>
      <c r="T2" s="549"/>
      <c r="U2" s="549"/>
      <c r="V2" s="549"/>
      <c r="W2" s="549"/>
      <c r="AG2" s="549"/>
      <c r="AH2" s="549"/>
      <c r="AI2" s="549"/>
      <c r="AJ2" s="549"/>
      <c r="AK2" s="549"/>
      <c r="AL2" s="549"/>
      <c r="AM2" s="549"/>
      <c r="AN2" s="549"/>
      <c r="AO2" s="549"/>
    </row>
    <row r="3" spans="1:41" s="554" customFormat="1" ht="28.2">
      <c r="A3" s="550" t="s">
        <v>1075</v>
      </c>
      <c r="B3" s="551"/>
      <c r="C3" s="552"/>
      <c r="D3" s="551"/>
      <c r="E3" s="551"/>
      <c r="F3" s="551"/>
      <c r="G3" s="551"/>
      <c r="H3" s="551"/>
      <c r="I3" s="551"/>
      <c r="J3" s="551"/>
      <c r="K3" s="551"/>
      <c r="L3" s="552"/>
      <c r="M3" s="553"/>
      <c r="N3" s="553"/>
      <c r="O3" s="553"/>
      <c r="P3" s="553"/>
      <c r="Q3" s="553"/>
      <c r="R3" s="553"/>
      <c r="S3" s="553"/>
      <c r="T3" s="553"/>
      <c r="U3" s="553"/>
      <c r="V3" s="553"/>
      <c r="W3" s="553"/>
      <c r="X3" s="551"/>
      <c r="Y3" s="551"/>
      <c r="Z3" s="551"/>
      <c r="AA3" s="551"/>
      <c r="AB3" s="551"/>
      <c r="AC3" s="551"/>
      <c r="AD3" s="551"/>
      <c r="AE3" s="551"/>
      <c r="AF3" s="551"/>
      <c r="AG3" s="552"/>
      <c r="AH3" s="552"/>
      <c r="AI3" s="552"/>
      <c r="AJ3" s="552"/>
      <c r="AK3" s="552"/>
      <c r="AL3" s="552"/>
      <c r="AM3" s="553"/>
      <c r="AN3" s="553"/>
      <c r="AO3" s="553"/>
    </row>
    <row r="4" spans="1:41" ht="16.8" thickBot="1">
      <c r="C4" s="555"/>
      <c r="D4" s="555"/>
      <c r="E4" s="555"/>
      <c r="H4" s="556"/>
      <c r="K4" s="556"/>
      <c r="L4" s="557"/>
      <c r="S4" s="558" t="s">
        <v>1076</v>
      </c>
      <c r="X4" s="556"/>
      <c r="Y4" s="556"/>
      <c r="Z4" s="556"/>
      <c r="AA4" s="556"/>
      <c r="AB4" s="556"/>
      <c r="AC4" s="556"/>
      <c r="AD4" s="556"/>
      <c r="AE4" s="556"/>
      <c r="AF4" s="556"/>
      <c r="AG4" s="556"/>
      <c r="AH4" s="556"/>
      <c r="AI4" s="556"/>
      <c r="AJ4" s="556"/>
      <c r="AK4" s="556"/>
      <c r="AL4" s="556"/>
      <c r="AM4" s="559"/>
      <c r="AN4" s="559"/>
      <c r="AO4" s="560" t="s">
        <v>1077</v>
      </c>
    </row>
    <row r="5" spans="1:41" ht="27" customHeight="1">
      <c r="A5" s="1132" t="s">
        <v>968</v>
      </c>
      <c r="B5" s="1133"/>
      <c r="C5" s="1138" t="s">
        <v>1078</v>
      </c>
      <c r="D5" s="1139"/>
      <c r="E5" s="1139"/>
      <c r="F5" s="1139"/>
      <c r="G5" s="1139"/>
      <c r="H5" s="1139"/>
      <c r="I5" s="1139"/>
      <c r="J5" s="1139"/>
      <c r="K5" s="1140"/>
      <c r="L5" s="1141" t="s">
        <v>1079</v>
      </c>
      <c r="M5" s="1132"/>
      <c r="N5" s="1133"/>
      <c r="O5" s="1138" t="s">
        <v>1080</v>
      </c>
      <c r="P5" s="1139"/>
      <c r="Q5" s="1139"/>
      <c r="R5" s="1139"/>
      <c r="S5" s="1139"/>
      <c r="T5" s="1139"/>
      <c r="U5" s="1139"/>
      <c r="V5" s="1139"/>
      <c r="W5" s="1140"/>
      <c r="X5" s="561" t="s">
        <v>1081</v>
      </c>
      <c r="Y5" s="562"/>
      <c r="Z5" s="562"/>
      <c r="AA5" s="563"/>
      <c r="AB5" s="563"/>
      <c r="AC5" s="563"/>
      <c r="AD5" s="563"/>
      <c r="AE5" s="563"/>
      <c r="AF5" s="563"/>
      <c r="AG5" s="563"/>
      <c r="AH5" s="563"/>
      <c r="AI5" s="563"/>
      <c r="AJ5" s="563"/>
      <c r="AK5" s="563"/>
      <c r="AL5" s="564"/>
      <c r="AM5" s="1145" t="s">
        <v>1082</v>
      </c>
      <c r="AN5" s="1146"/>
      <c r="AO5" s="1146"/>
    </row>
    <row r="6" spans="1:41" ht="29.25" customHeight="1">
      <c r="A6" s="1134"/>
      <c r="B6" s="1135"/>
      <c r="C6" s="565" t="s">
        <v>1083</v>
      </c>
      <c r="D6" s="565"/>
      <c r="E6" s="565"/>
      <c r="F6" s="565" t="s">
        <v>1084</v>
      </c>
      <c r="G6" s="565"/>
      <c r="H6" s="565"/>
      <c r="I6" s="1148" t="s">
        <v>1085</v>
      </c>
      <c r="J6" s="1149"/>
      <c r="K6" s="1150"/>
      <c r="L6" s="1142"/>
      <c r="M6" s="1143"/>
      <c r="N6" s="1144"/>
      <c r="O6" s="566" t="s">
        <v>1086</v>
      </c>
      <c r="P6" s="567"/>
      <c r="Q6" s="567"/>
      <c r="R6" s="567" t="s">
        <v>1087</v>
      </c>
      <c r="S6" s="567"/>
      <c r="T6" s="567"/>
      <c r="U6" s="1151" t="s">
        <v>1088</v>
      </c>
      <c r="V6" s="1152"/>
      <c r="W6" s="1153"/>
      <c r="X6" s="1154" t="s">
        <v>1089</v>
      </c>
      <c r="Y6" s="1155"/>
      <c r="Z6" s="1156"/>
      <c r="AA6" s="1157" t="s">
        <v>1090</v>
      </c>
      <c r="AB6" s="1158"/>
      <c r="AC6" s="1159"/>
      <c r="AD6" s="1157" t="s">
        <v>1091</v>
      </c>
      <c r="AE6" s="1158"/>
      <c r="AF6" s="1159"/>
      <c r="AG6" s="1160" t="s">
        <v>1092</v>
      </c>
      <c r="AH6" s="1161"/>
      <c r="AI6" s="1162"/>
      <c r="AJ6" s="1160" t="s">
        <v>1093</v>
      </c>
      <c r="AK6" s="1161"/>
      <c r="AL6" s="1163"/>
      <c r="AM6" s="1147"/>
      <c r="AN6" s="1147"/>
      <c r="AO6" s="1147"/>
    </row>
    <row r="7" spans="1:41" ht="16.8" thickBot="1">
      <c r="A7" s="1136"/>
      <c r="B7" s="1137"/>
      <c r="C7" s="568" t="s">
        <v>1094</v>
      </c>
      <c r="D7" s="569" t="s">
        <v>1095</v>
      </c>
      <c r="E7" s="569" t="s">
        <v>1096</v>
      </c>
      <c r="F7" s="568" t="s">
        <v>1094</v>
      </c>
      <c r="G7" s="569" t="s">
        <v>1095</v>
      </c>
      <c r="H7" s="569" t="s">
        <v>1096</v>
      </c>
      <c r="I7" s="568" t="s">
        <v>1094</v>
      </c>
      <c r="J7" s="569" t="s">
        <v>1095</v>
      </c>
      <c r="K7" s="569" t="s">
        <v>1096</v>
      </c>
      <c r="L7" s="569" t="s">
        <v>639</v>
      </c>
      <c r="M7" s="570" t="s">
        <v>1097</v>
      </c>
      <c r="N7" s="568" t="s">
        <v>1098</v>
      </c>
      <c r="O7" s="571" t="s">
        <v>639</v>
      </c>
      <c r="P7" s="572" t="s">
        <v>1097</v>
      </c>
      <c r="Q7" s="573" t="s">
        <v>1098</v>
      </c>
      <c r="R7" s="571" t="s">
        <v>639</v>
      </c>
      <c r="S7" s="572" t="s">
        <v>1097</v>
      </c>
      <c r="T7" s="573" t="s">
        <v>1098</v>
      </c>
      <c r="U7" s="571" t="s">
        <v>639</v>
      </c>
      <c r="V7" s="572" t="s">
        <v>1097</v>
      </c>
      <c r="W7" s="574" t="s">
        <v>1098</v>
      </c>
      <c r="X7" s="575" t="s">
        <v>639</v>
      </c>
      <c r="Y7" s="572" t="s">
        <v>1097</v>
      </c>
      <c r="Z7" s="573" t="s">
        <v>1098</v>
      </c>
      <c r="AA7" s="571" t="s">
        <v>969</v>
      </c>
      <c r="AB7" s="572" t="s">
        <v>1097</v>
      </c>
      <c r="AC7" s="573" t="s">
        <v>1098</v>
      </c>
      <c r="AD7" s="571" t="s">
        <v>969</v>
      </c>
      <c r="AE7" s="572" t="s">
        <v>1097</v>
      </c>
      <c r="AF7" s="573" t="s">
        <v>1098</v>
      </c>
      <c r="AG7" s="571" t="s">
        <v>969</v>
      </c>
      <c r="AH7" s="572" t="s">
        <v>1097</v>
      </c>
      <c r="AI7" s="573" t="s">
        <v>1098</v>
      </c>
      <c r="AJ7" s="571" t="s">
        <v>969</v>
      </c>
      <c r="AK7" s="572" t="s">
        <v>1097</v>
      </c>
      <c r="AL7" s="574" t="s">
        <v>1098</v>
      </c>
      <c r="AM7" s="575" t="s">
        <v>969</v>
      </c>
      <c r="AN7" s="572" t="s">
        <v>1097</v>
      </c>
      <c r="AO7" s="574" t="s">
        <v>1098</v>
      </c>
    </row>
    <row r="8" spans="1:41" ht="30.75" customHeight="1">
      <c r="A8" s="1124" t="s">
        <v>1099</v>
      </c>
      <c r="B8" s="576" t="s">
        <v>969</v>
      </c>
      <c r="C8" s="577">
        <v>173</v>
      </c>
      <c r="D8" s="577">
        <v>75</v>
      </c>
      <c r="E8" s="577">
        <v>98</v>
      </c>
      <c r="F8" s="577">
        <v>35</v>
      </c>
      <c r="G8" s="577">
        <v>24</v>
      </c>
      <c r="H8" s="577">
        <v>11</v>
      </c>
      <c r="I8" s="577">
        <v>138</v>
      </c>
      <c r="J8" s="577">
        <v>51</v>
      </c>
      <c r="K8" s="578">
        <v>87</v>
      </c>
      <c r="L8" s="578">
        <v>120</v>
      </c>
      <c r="M8" s="578">
        <v>51</v>
      </c>
      <c r="N8" s="578">
        <v>69</v>
      </c>
      <c r="O8" s="578">
        <v>0</v>
      </c>
      <c r="P8" s="578">
        <v>0</v>
      </c>
      <c r="Q8" s="578">
        <v>0</v>
      </c>
      <c r="R8" s="578">
        <v>0</v>
      </c>
      <c r="S8" s="578">
        <v>0</v>
      </c>
      <c r="T8" s="578">
        <v>0</v>
      </c>
      <c r="U8" s="578">
        <v>0</v>
      </c>
      <c r="V8" s="578">
        <v>0</v>
      </c>
      <c r="W8" s="578">
        <v>0</v>
      </c>
      <c r="X8" s="579">
        <f>SUM(Y8:Z8)</f>
        <v>2700</v>
      </c>
      <c r="Y8" s="579">
        <f>SUM(Y9:Y13)</f>
        <v>1313</v>
      </c>
      <c r="Z8" s="579">
        <f>SUM(Z9:Z13)</f>
        <v>1387</v>
      </c>
      <c r="AA8" s="579">
        <f t="shared" ref="AA8:AA13" si="0">SUM(AB8:AC8)</f>
        <v>2064</v>
      </c>
      <c r="AB8" s="579">
        <f>SUM(AB9:AB13)</f>
        <v>976</v>
      </c>
      <c r="AC8" s="579">
        <f>SUM(AC9:AC13)</f>
        <v>1088</v>
      </c>
      <c r="AD8" s="579">
        <f t="shared" ref="AD8:AD13" si="1">SUM(AE8:AF8)</f>
        <v>636</v>
      </c>
      <c r="AE8" s="579">
        <f>SUM(AE9:AE13)</f>
        <v>337</v>
      </c>
      <c r="AF8" s="579">
        <f>SUM(AF9:AF13)</f>
        <v>299</v>
      </c>
      <c r="AG8" s="579">
        <v>0</v>
      </c>
      <c r="AH8" s="579">
        <v>0</v>
      </c>
      <c r="AI8" s="579">
        <v>0</v>
      </c>
      <c r="AJ8" s="579">
        <v>0</v>
      </c>
      <c r="AK8" s="579">
        <v>0</v>
      </c>
      <c r="AL8" s="579">
        <v>0</v>
      </c>
      <c r="AM8" s="579">
        <v>0</v>
      </c>
      <c r="AN8" s="579">
        <v>0</v>
      </c>
      <c r="AO8" s="579">
        <v>0</v>
      </c>
    </row>
    <row r="9" spans="1:41" ht="27" customHeight="1">
      <c r="A9" s="1125"/>
      <c r="B9" s="580" t="s">
        <v>1100</v>
      </c>
      <c r="C9" s="577">
        <v>13</v>
      </c>
      <c r="D9" s="577">
        <v>7</v>
      </c>
      <c r="E9" s="577">
        <v>6</v>
      </c>
      <c r="F9" s="577">
        <v>6</v>
      </c>
      <c r="G9" s="577">
        <v>3</v>
      </c>
      <c r="H9" s="577">
        <v>3</v>
      </c>
      <c r="I9" s="577">
        <v>7</v>
      </c>
      <c r="J9" s="577">
        <v>4</v>
      </c>
      <c r="K9" s="578">
        <v>3</v>
      </c>
      <c r="L9" s="578">
        <v>12</v>
      </c>
      <c r="M9" s="578">
        <v>5</v>
      </c>
      <c r="N9" s="578">
        <v>7</v>
      </c>
      <c r="O9" s="578">
        <v>0</v>
      </c>
      <c r="P9" s="578">
        <v>0</v>
      </c>
      <c r="Q9" s="578">
        <v>0</v>
      </c>
      <c r="R9" s="578">
        <v>0</v>
      </c>
      <c r="S9" s="578">
        <v>0</v>
      </c>
      <c r="T9" s="578">
        <v>0</v>
      </c>
      <c r="U9" s="578">
        <v>0</v>
      </c>
      <c r="V9" s="578">
        <v>0</v>
      </c>
      <c r="W9" s="578">
        <v>0</v>
      </c>
      <c r="X9" s="579">
        <f t="shared" ref="X9:X13" si="2">SUM(Y9:Z9)</f>
        <v>391</v>
      </c>
      <c r="Y9" s="579">
        <f t="shared" ref="Y9:Z13" si="3">(AB9+AE9+AH9+AK9)</f>
        <v>235</v>
      </c>
      <c r="Z9" s="579">
        <f t="shared" si="3"/>
        <v>156</v>
      </c>
      <c r="AA9" s="579">
        <f t="shared" si="0"/>
        <v>310</v>
      </c>
      <c r="AB9" s="579">
        <v>185</v>
      </c>
      <c r="AC9" s="579">
        <v>125</v>
      </c>
      <c r="AD9" s="579">
        <f t="shared" si="1"/>
        <v>81</v>
      </c>
      <c r="AE9" s="579">
        <v>50</v>
      </c>
      <c r="AF9" s="579">
        <v>31</v>
      </c>
      <c r="AG9" s="579">
        <v>0</v>
      </c>
      <c r="AH9" s="579">
        <v>0</v>
      </c>
      <c r="AI9" s="579">
        <v>0</v>
      </c>
      <c r="AJ9" s="579">
        <v>0</v>
      </c>
      <c r="AK9" s="579">
        <v>0</v>
      </c>
      <c r="AL9" s="579">
        <v>0</v>
      </c>
      <c r="AM9" s="579">
        <v>0</v>
      </c>
      <c r="AN9" s="579">
        <v>0</v>
      </c>
      <c r="AO9" s="579">
        <v>0</v>
      </c>
    </row>
    <row r="10" spans="1:41" ht="27" customHeight="1">
      <c r="A10" s="1125"/>
      <c r="B10" s="576" t="s">
        <v>1101</v>
      </c>
      <c r="C10" s="577">
        <v>29</v>
      </c>
      <c r="D10" s="577">
        <v>13</v>
      </c>
      <c r="E10" s="577">
        <v>16</v>
      </c>
      <c r="F10" s="577">
        <v>7</v>
      </c>
      <c r="G10" s="577">
        <v>4</v>
      </c>
      <c r="H10" s="577">
        <v>3</v>
      </c>
      <c r="I10" s="577">
        <v>22</v>
      </c>
      <c r="J10" s="577">
        <v>9</v>
      </c>
      <c r="K10" s="578">
        <v>13</v>
      </c>
      <c r="L10" s="578">
        <v>25</v>
      </c>
      <c r="M10" s="578">
        <v>6</v>
      </c>
      <c r="N10" s="578">
        <v>19</v>
      </c>
      <c r="O10" s="578">
        <v>0</v>
      </c>
      <c r="P10" s="578">
        <v>0</v>
      </c>
      <c r="Q10" s="578">
        <v>0</v>
      </c>
      <c r="R10" s="578">
        <v>0</v>
      </c>
      <c r="S10" s="578">
        <v>0</v>
      </c>
      <c r="T10" s="578">
        <v>0</v>
      </c>
      <c r="U10" s="578">
        <v>0</v>
      </c>
      <c r="V10" s="578">
        <v>0</v>
      </c>
      <c r="W10" s="578">
        <v>0</v>
      </c>
      <c r="X10" s="579">
        <f t="shared" si="2"/>
        <v>371</v>
      </c>
      <c r="Y10" s="579">
        <f t="shared" si="3"/>
        <v>186</v>
      </c>
      <c r="Z10" s="579">
        <f t="shared" si="3"/>
        <v>185</v>
      </c>
      <c r="AA10" s="579">
        <f t="shared" si="0"/>
        <v>263</v>
      </c>
      <c r="AB10" s="579">
        <v>128</v>
      </c>
      <c r="AC10" s="579">
        <v>135</v>
      </c>
      <c r="AD10" s="579">
        <f t="shared" si="1"/>
        <v>108</v>
      </c>
      <c r="AE10" s="579">
        <v>58</v>
      </c>
      <c r="AF10" s="579">
        <v>50</v>
      </c>
      <c r="AG10" s="579">
        <v>0</v>
      </c>
      <c r="AH10" s="579">
        <v>0</v>
      </c>
      <c r="AI10" s="579">
        <v>0</v>
      </c>
      <c r="AJ10" s="579">
        <v>0</v>
      </c>
      <c r="AK10" s="579">
        <v>0</v>
      </c>
      <c r="AL10" s="579">
        <v>0</v>
      </c>
      <c r="AM10" s="579">
        <v>0</v>
      </c>
      <c r="AN10" s="579">
        <v>0</v>
      </c>
      <c r="AO10" s="579">
        <v>0</v>
      </c>
    </row>
    <row r="11" spans="1:41" ht="27" customHeight="1">
      <c r="A11" s="1125"/>
      <c r="B11" s="576" t="s">
        <v>1102</v>
      </c>
      <c r="C11" s="577">
        <v>43</v>
      </c>
      <c r="D11" s="577">
        <v>17</v>
      </c>
      <c r="E11" s="577">
        <v>26</v>
      </c>
      <c r="F11" s="577">
        <v>11</v>
      </c>
      <c r="G11" s="577">
        <v>9</v>
      </c>
      <c r="H11" s="577">
        <v>2</v>
      </c>
      <c r="I11" s="577">
        <v>32</v>
      </c>
      <c r="J11" s="577">
        <v>8</v>
      </c>
      <c r="K11" s="578">
        <v>24</v>
      </c>
      <c r="L11" s="578">
        <v>31</v>
      </c>
      <c r="M11" s="578">
        <v>14</v>
      </c>
      <c r="N11" s="578">
        <v>17</v>
      </c>
      <c r="O11" s="578">
        <v>0</v>
      </c>
      <c r="P11" s="578">
        <v>0</v>
      </c>
      <c r="Q11" s="578">
        <v>0</v>
      </c>
      <c r="R11" s="578">
        <v>0</v>
      </c>
      <c r="S11" s="578">
        <v>0</v>
      </c>
      <c r="T11" s="578">
        <v>0</v>
      </c>
      <c r="U11" s="578">
        <v>0</v>
      </c>
      <c r="V11" s="578">
        <v>0</v>
      </c>
      <c r="W11" s="578">
        <v>0</v>
      </c>
      <c r="X11" s="579">
        <f t="shared" si="2"/>
        <v>654</v>
      </c>
      <c r="Y11" s="579">
        <f t="shared" si="3"/>
        <v>354</v>
      </c>
      <c r="Z11" s="579">
        <f t="shared" si="3"/>
        <v>300</v>
      </c>
      <c r="AA11" s="579">
        <f t="shared" si="0"/>
        <v>498</v>
      </c>
      <c r="AB11" s="579">
        <v>268</v>
      </c>
      <c r="AC11" s="579">
        <v>230</v>
      </c>
      <c r="AD11" s="579">
        <f t="shared" si="1"/>
        <v>156</v>
      </c>
      <c r="AE11" s="579">
        <v>86</v>
      </c>
      <c r="AF11" s="579">
        <v>70</v>
      </c>
      <c r="AG11" s="579">
        <v>0</v>
      </c>
      <c r="AH11" s="579">
        <v>0</v>
      </c>
      <c r="AI11" s="579">
        <v>0</v>
      </c>
      <c r="AJ11" s="579">
        <v>0</v>
      </c>
      <c r="AK11" s="579">
        <v>0</v>
      </c>
      <c r="AL11" s="579">
        <v>0</v>
      </c>
      <c r="AM11" s="579">
        <v>0</v>
      </c>
      <c r="AN11" s="579">
        <v>0</v>
      </c>
      <c r="AO11" s="579">
        <v>0</v>
      </c>
    </row>
    <row r="12" spans="1:41" ht="27" customHeight="1">
      <c r="A12" s="1125"/>
      <c r="B12" s="576" t="s">
        <v>1103</v>
      </c>
      <c r="C12" s="577">
        <v>47</v>
      </c>
      <c r="D12" s="577">
        <v>20</v>
      </c>
      <c r="E12" s="577">
        <v>27</v>
      </c>
      <c r="F12" s="577">
        <v>5</v>
      </c>
      <c r="G12" s="577">
        <v>3</v>
      </c>
      <c r="H12" s="577">
        <v>2</v>
      </c>
      <c r="I12" s="577">
        <v>42</v>
      </c>
      <c r="J12" s="577">
        <v>17</v>
      </c>
      <c r="K12" s="578">
        <v>25</v>
      </c>
      <c r="L12" s="578">
        <v>26</v>
      </c>
      <c r="M12" s="578">
        <v>13</v>
      </c>
      <c r="N12" s="578">
        <v>13</v>
      </c>
      <c r="O12" s="578">
        <v>0</v>
      </c>
      <c r="P12" s="578">
        <v>0</v>
      </c>
      <c r="Q12" s="578">
        <v>0</v>
      </c>
      <c r="R12" s="578">
        <v>0</v>
      </c>
      <c r="S12" s="578">
        <v>0</v>
      </c>
      <c r="T12" s="578">
        <v>0</v>
      </c>
      <c r="U12" s="578">
        <v>0</v>
      </c>
      <c r="V12" s="578">
        <v>0</v>
      </c>
      <c r="W12" s="578">
        <v>0</v>
      </c>
      <c r="X12" s="579">
        <f t="shared" si="2"/>
        <v>634</v>
      </c>
      <c r="Y12" s="579">
        <f t="shared" si="3"/>
        <v>256</v>
      </c>
      <c r="Z12" s="579">
        <f t="shared" si="3"/>
        <v>378</v>
      </c>
      <c r="AA12" s="579">
        <f t="shared" si="0"/>
        <v>492</v>
      </c>
      <c r="AB12" s="579">
        <v>180</v>
      </c>
      <c r="AC12" s="579">
        <v>312</v>
      </c>
      <c r="AD12" s="579">
        <f t="shared" si="1"/>
        <v>142</v>
      </c>
      <c r="AE12" s="579">
        <v>76</v>
      </c>
      <c r="AF12" s="579">
        <v>66</v>
      </c>
      <c r="AG12" s="579">
        <v>0</v>
      </c>
      <c r="AH12" s="579">
        <v>0</v>
      </c>
      <c r="AI12" s="579">
        <v>0</v>
      </c>
      <c r="AJ12" s="579">
        <v>0</v>
      </c>
      <c r="AK12" s="579">
        <v>0</v>
      </c>
      <c r="AL12" s="579">
        <v>0</v>
      </c>
      <c r="AM12" s="579">
        <v>0</v>
      </c>
      <c r="AN12" s="579">
        <v>0</v>
      </c>
      <c r="AO12" s="579">
        <v>0</v>
      </c>
    </row>
    <row r="13" spans="1:41" ht="16.8" thickBot="1">
      <c r="A13" s="1126"/>
      <c r="B13" s="576" t="s">
        <v>1104</v>
      </c>
      <c r="C13" s="577">
        <v>41</v>
      </c>
      <c r="D13" s="577">
        <v>18</v>
      </c>
      <c r="E13" s="577">
        <v>23</v>
      </c>
      <c r="F13" s="577">
        <v>6</v>
      </c>
      <c r="G13" s="577">
        <v>5</v>
      </c>
      <c r="H13" s="577">
        <v>1</v>
      </c>
      <c r="I13" s="577">
        <v>35</v>
      </c>
      <c r="J13" s="577">
        <v>13</v>
      </c>
      <c r="K13" s="578">
        <v>22</v>
      </c>
      <c r="L13" s="578">
        <v>26</v>
      </c>
      <c r="M13" s="578">
        <v>13</v>
      </c>
      <c r="N13" s="578">
        <v>13</v>
      </c>
      <c r="O13" s="578">
        <v>0</v>
      </c>
      <c r="P13" s="578">
        <v>0</v>
      </c>
      <c r="Q13" s="578">
        <v>0</v>
      </c>
      <c r="R13" s="578">
        <v>0</v>
      </c>
      <c r="S13" s="578">
        <v>0</v>
      </c>
      <c r="T13" s="578">
        <v>0</v>
      </c>
      <c r="U13" s="578">
        <v>0</v>
      </c>
      <c r="V13" s="578">
        <v>0</v>
      </c>
      <c r="W13" s="578">
        <v>0</v>
      </c>
      <c r="X13" s="579">
        <f t="shared" si="2"/>
        <v>650</v>
      </c>
      <c r="Y13" s="579">
        <f t="shared" si="3"/>
        <v>282</v>
      </c>
      <c r="Z13" s="579">
        <f t="shared" si="3"/>
        <v>368</v>
      </c>
      <c r="AA13" s="579">
        <f t="shared" si="0"/>
        <v>501</v>
      </c>
      <c r="AB13" s="579">
        <v>215</v>
      </c>
      <c r="AC13" s="579">
        <v>286</v>
      </c>
      <c r="AD13" s="579">
        <f t="shared" si="1"/>
        <v>149</v>
      </c>
      <c r="AE13" s="579">
        <v>67</v>
      </c>
      <c r="AF13" s="579">
        <v>82</v>
      </c>
      <c r="AG13" s="579">
        <v>0</v>
      </c>
      <c r="AH13" s="579">
        <v>0</v>
      </c>
      <c r="AI13" s="579">
        <v>0</v>
      </c>
      <c r="AJ13" s="579">
        <v>0</v>
      </c>
      <c r="AK13" s="579">
        <v>0</v>
      </c>
      <c r="AL13" s="579">
        <v>0</v>
      </c>
      <c r="AM13" s="579">
        <v>0</v>
      </c>
      <c r="AN13" s="579">
        <v>0</v>
      </c>
      <c r="AO13" s="579">
        <v>0</v>
      </c>
    </row>
    <row r="14" spans="1:41" ht="27.6" customHeight="1">
      <c r="A14" s="1127" t="s">
        <v>706</v>
      </c>
      <c r="B14" s="581"/>
      <c r="C14" s="440"/>
      <c r="D14" s="440"/>
      <c r="H14" s="1128" t="s">
        <v>707</v>
      </c>
      <c r="K14" s="440"/>
      <c r="L14" s="440"/>
      <c r="Q14" s="582" t="s">
        <v>1105</v>
      </c>
      <c r="X14" s="440"/>
      <c r="Y14" s="440"/>
      <c r="Z14" s="440"/>
      <c r="AA14" s="1129" t="s">
        <v>1106</v>
      </c>
      <c r="AB14" s="1130"/>
      <c r="AK14" s="1131" t="s">
        <v>1107</v>
      </c>
      <c r="AL14" s="1131"/>
      <c r="AM14" s="1131"/>
      <c r="AN14" s="1131"/>
      <c r="AO14" s="1131"/>
    </row>
    <row r="15" spans="1:41" ht="52.2" customHeight="1">
      <c r="A15" s="1127"/>
      <c r="B15" s="581"/>
      <c r="C15" s="440"/>
      <c r="D15" s="440"/>
      <c r="H15" s="875"/>
      <c r="K15" s="440"/>
      <c r="L15" s="440"/>
      <c r="Q15" s="582" t="s">
        <v>780</v>
      </c>
      <c r="X15" s="440"/>
      <c r="Y15" s="440"/>
      <c r="Z15" s="440"/>
      <c r="AA15" s="1130"/>
      <c r="AB15" s="1130"/>
    </row>
    <row r="16" spans="1:41">
      <c r="A16" s="585"/>
      <c r="B16" s="585"/>
      <c r="C16" s="585"/>
      <c r="D16" s="585"/>
      <c r="E16" s="585"/>
      <c r="F16" s="585"/>
      <c r="G16" s="585"/>
      <c r="H16" s="585"/>
      <c r="I16" s="585"/>
      <c r="J16" s="585"/>
    </row>
    <row r="17" spans="1:80" s="440" customFormat="1">
      <c r="B17" s="586"/>
      <c r="C17" s="587"/>
      <c r="D17" s="587"/>
    </row>
    <row r="18" spans="1:80" ht="16.5" customHeight="1">
      <c r="A18" s="586" t="s">
        <v>1108</v>
      </c>
      <c r="B18" s="588"/>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row>
    <row r="19" spans="1:80" ht="16.5" customHeight="1">
      <c r="A19" s="440" t="s">
        <v>1109</v>
      </c>
      <c r="B19" s="8"/>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row>
    <row r="20" spans="1:80">
      <c r="A20" s="440"/>
      <c r="B20" s="440"/>
      <c r="C20" s="587"/>
      <c r="D20" s="587"/>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c r="A21" s="586"/>
      <c r="B21" s="586"/>
      <c r="C21" s="440"/>
      <c r="E21" s="440"/>
      <c r="F21" s="440"/>
      <c r="H21" s="440"/>
      <c r="I21" s="440"/>
      <c r="J21" s="440"/>
      <c r="M21" s="440"/>
      <c r="N21" s="440"/>
      <c r="O21" s="440"/>
      <c r="P21" s="440"/>
      <c r="Q21" s="440"/>
      <c r="R21" s="440"/>
      <c r="S21" s="440"/>
      <c r="T21" s="440"/>
      <c r="U21" s="440"/>
      <c r="V21" s="440"/>
      <c r="W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row>
    <row r="22" spans="1:80">
      <c r="A22" s="440"/>
      <c r="B22" s="440"/>
      <c r="C22" s="440"/>
      <c r="E22" s="440"/>
      <c r="F22" s="440"/>
      <c r="G22" s="440"/>
      <c r="H22" s="440"/>
      <c r="I22" s="440"/>
      <c r="J22" s="440"/>
      <c r="M22" s="440"/>
      <c r="N22" s="440"/>
      <c r="O22" s="440"/>
      <c r="P22" s="440"/>
      <c r="Q22" s="440"/>
      <c r="R22" s="440"/>
      <c r="S22" s="440"/>
      <c r="T22" s="440"/>
      <c r="U22" s="440"/>
      <c r="V22" s="440"/>
      <c r="W22" s="440"/>
      <c r="AD22" s="440"/>
      <c r="AE22" s="440"/>
      <c r="AF22" s="440"/>
      <c r="AG22" s="440"/>
      <c r="AH22" s="440"/>
      <c r="AI22" s="440"/>
      <c r="AJ22" s="440"/>
      <c r="AK22" s="440"/>
      <c r="AL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row>
    <row r="23" spans="1:80">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row>
    <row r="24" spans="1:80">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row>
    <row r="25" spans="1:80">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row>
    <row r="26" spans="1:80">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row>
    <row r="27" spans="1:80">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row>
    <row r="28" spans="1:80">
      <c r="A28" s="440"/>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row>
  </sheetData>
  <mergeCells count="17">
    <mergeCell ref="A5:B7"/>
    <mergeCell ref="C5:K5"/>
    <mergeCell ref="L5:N6"/>
    <mergeCell ref="O5:W5"/>
    <mergeCell ref="AM5:AO6"/>
    <mergeCell ref="I6:K6"/>
    <mergeCell ref="U6:W6"/>
    <mergeCell ref="X6:Z6"/>
    <mergeCell ref="AA6:AC6"/>
    <mergeCell ref="AD6:AF6"/>
    <mergeCell ref="AG6:AI6"/>
    <mergeCell ref="AJ6:AL6"/>
    <mergeCell ref="A8:A13"/>
    <mergeCell ref="A14:A15"/>
    <mergeCell ref="H14:H15"/>
    <mergeCell ref="AA14:AB15"/>
    <mergeCell ref="AK14:AO14"/>
  </mergeCells>
  <phoneticPr fontId="57" type="noConversion"/>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39B6-2ECE-4388-AAF9-CFC314023E9D}">
  <dimension ref="A1"/>
  <sheetViews>
    <sheetView tabSelected="1" workbookViewId="0">
      <selection activeCell="U37" sqref="U37"/>
    </sheetView>
  </sheetViews>
  <sheetFormatPr defaultRowHeight="16.2"/>
  <sheetData/>
  <phoneticPr fontId="57" type="noConversion"/>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F40"/>
  <sheetViews>
    <sheetView zoomScaleNormal="100" workbookViewId="0">
      <selection activeCell="T21" sqref="T21"/>
    </sheetView>
  </sheetViews>
  <sheetFormatPr defaultColWidth="9" defaultRowHeight="16.2"/>
  <cols>
    <col min="1" max="1" width="12.6640625" style="129" customWidth="1"/>
    <col min="2" max="2" width="5.21875" style="129" customWidth="1"/>
    <col min="3" max="3" width="7.44140625" style="129" customWidth="1"/>
    <col min="4" max="4" width="8.6640625" style="129" customWidth="1"/>
    <col min="5" max="5" width="9.5546875" style="129" customWidth="1"/>
    <col min="6" max="8" width="8.6640625" style="129" customWidth="1"/>
    <col min="9" max="20" width="7.44140625" style="129" customWidth="1"/>
    <col min="21" max="21" width="4.109375" style="129" customWidth="1"/>
    <col min="22" max="22" width="9.109375" style="129" customWidth="1"/>
    <col min="23" max="24" width="8.5546875" style="129" customWidth="1"/>
    <col min="25" max="25" width="12.6640625" style="129" customWidth="1"/>
    <col min="26" max="35" width="9" style="129"/>
    <col min="36" max="36" width="6.33203125" style="129" customWidth="1"/>
    <col min="37" max="37" width="7.5546875" style="129" customWidth="1"/>
    <col min="38" max="38" width="7.6640625" style="129" customWidth="1"/>
    <col min="39" max="39" width="5.77734375" style="129" customWidth="1"/>
    <col min="40" max="40" width="17.21875" style="129" customWidth="1"/>
    <col min="41" max="41" width="6.6640625" style="129" customWidth="1"/>
    <col min="42" max="42" width="6.21875" style="129" customWidth="1"/>
    <col min="43" max="43" width="8.109375" style="129" customWidth="1"/>
    <col min="44" max="16384" width="9" style="129"/>
  </cols>
  <sheetData>
    <row r="1" spans="1:58" ht="18" customHeight="1">
      <c r="A1" s="111" t="s">
        <v>678</v>
      </c>
      <c r="B1" s="136"/>
      <c r="Y1" s="111" t="s">
        <v>678</v>
      </c>
      <c r="Z1" s="136"/>
    </row>
    <row r="2" spans="1:58" ht="18" customHeight="1">
      <c r="A2" s="111" t="s">
        <v>715</v>
      </c>
      <c r="B2" s="137" t="s">
        <v>716</v>
      </c>
      <c r="D2" s="138"/>
      <c r="E2" s="138"/>
      <c r="F2" s="138"/>
      <c r="G2" s="138"/>
      <c r="H2" s="138"/>
      <c r="I2" s="138"/>
      <c r="J2" s="138"/>
      <c r="K2" s="138"/>
      <c r="L2" s="138"/>
      <c r="M2" s="138"/>
      <c r="N2" s="138"/>
      <c r="O2" s="138"/>
      <c r="P2" s="138"/>
      <c r="Q2" s="138"/>
      <c r="R2" s="138"/>
      <c r="S2" s="138"/>
      <c r="T2" s="138"/>
      <c r="U2" s="138"/>
      <c r="V2" s="138"/>
      <c r="W2" s="138"/>
      <c r="X2" s="138"/>
      <c r="Y2" s="111" t="s">
        <v>715</v>
      </c>
      <c r="Z2" s="137" t="s">
        <v>717</v>
      </c>
      <c r="AB2" s="138"/>
      <c r="AC2" s="138"/>
      <c r="AD2" s="138"/>
      <c r="AE2" s="138"/>
      <c r="AF2" s="138"/>
      <c r="AG2" s="138"/>
      <c r="AH2" s="138"/>
      <c r="AI2" s="138"/>
      <c r="AJ2" s="138"/>
      <c r="AK2" s="138"/>
      <c r="AL2" s="138"/>
      <c r="AM2" s="138"/>
      <c r="AN2" s="138"/>
      <c r="AO2" s="138"/>
      <c r="AP2" s="138"/>
      <c r="AQ2" s="138"/>
      <c r="AR2" s="138"/>
    </row>
    <row r="3" spans="1:58" s="139" customFormat="1" ht="27.75" customHeight="1">
      <c r="A3" s="1117" t="s">
        <v>718</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t="s">
        <v>719</v>
      </c>
      <c r="Z3" s="1117"/>
      <c r="AA3" s="1117"/>
      <c r="AB3" s="1117"/>
      <c r="AC3" s="1117"/>
      <c r="AD3" s="1117"/>
      <c r="AE3" s="1117"/>
      <c r="AF3" s="1117"/>
      <c r="AG3" s="1117"/>
      <c r="AH3" s="1117"/>
      <c r="AI3" s="1117"/>
      <c r="AJ3" s="1117"/>
      <c r="AK3" s="1117"/>
      <c r="AL3" s="1117"/>
      <c r="AM3" s="1117"/>
      <c r="AN3" s="1117"/>
      <c r="AO3" s="1117"/>
      <c r="AP3" s="1117"/>
      <c r="AQ3" s="1117"/>
      <c r="AR3" s="1117"/>
    </row>
    <row r="4" spans="1:58" ht="34.5" customHeight="1">
      <c r="A4" s="1183" t="s">
        <v>720</v>
      </c>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t="s">
        <v>721</v>
      </c>
      <c r="Z4" s="1183"/>
      <c r="AA4" s="1183"/>
      <c r="AB4" s="1183"/>
      <c r="AC4" s="1183"/>
      <c r="AD4" s="1183"/>
      <c r="AE4" s="1183"/>
      <c r="AF4" s="1183"/>
      <c r="AG4" s="1183"/>
      <c r="AH4" s="1183"/>
      <c r="AI4" s="1183"/>
      <c r="AJ4" s="1183"/>
      <c r="AK4" s="1183"/>
      <c r="AL4" s="1183"/>
      <c r="AM4" s="1183"/>
      <c r="AN4" s="1183"/>
      <c r="AO4" s="1183"/>
      <c r="AP4" s="1183"/>
      <c r="AQ4" s="1183"/>
      <c r="AR4" s="1183"/>
    </row>
    <row r="5" spans="1:58" s="141" customFormat="1" ht="17.25" customHeight="1">
      <c r="A5" s="1184" t="s">
        <v>722</v>
      </c>
      <c r="B5" s="1185" t="s">
        <v>723</v>
      </c>
      <c r="C5" s="1185" t="s">
        <v>724</v>
      </c>
      <c r="D5" s="1185" t="s">
        <v>725</v>
      </c>
      <c r="E5" s="1185" t="s">
        <v>726</v>
      </c>
      <c r="F5" s="1186" t="s">
        <v>727</v>
      </c>
      <c r="G5" s="1186"/>
      <c r="H5" s="1186"/>
      <c r="I5" s="1186"/>
      <c r="J5" s="1186"/>
      <c r="K5" s="1186"/>
      <c r="L5" s="1186"/>
      <c r="M5" s="1186"/>
      <c r="N5" s="1186"/>
      <c r="O5" s="1186"/>
      <c r="P5" s="1186"/>
      <c r="Q5" s="1186"/>
      <c r="R5" s="1185" t="s">
        <v>728</v>
      </c>
      <c r="S5" s="1185"/>
      <c r="T5" s="1185"/>
      <c r="U5" s="1185" t="s">
        <v>729</v>
      </c>
      <c r="V5" s="1187" t="s">
        <v>730</v>
      </c>
      <c r="W5" s="1187"/>
      <c r="X5" s="1187"/>
      <c r="Y5" s="1184" t="s">
        <v>722</v>
      </c>
      <c r="Z5" s="1186" t="s">
        <v>731</v>
      </c>
      <c r="AA5" s="1186"/>
      <c r="AB5" s="1186"/>
      <c r="AC5" s="1186"/>
      <c r="AD5" s="1188" t="s">
        <v>732</v>
      </c>
      <c r="AE5" s="1188"/>
      <c r="AF5" s="1188"/>
      <c r="AG5" s="1188"/>
      <c r="AH5" s="1188"/>
      <c r="AI5" s="1188"/>
      <c r="AJ5" s="1188"/>
      <c r="AK5" s="1188"/>
      <c r="AL5" s="1188"/>
      <c r="AM5" s="1188"/>
      <c r="AN5" s="1188"/>
      <c r="AO5" s="1188"/>
      <c r="AP5" s="1188"/>
      <c r="AQ5" s="1188"/>
      <c r="AR5" s="1188"/>
      <c r="AS5" s="140"/>
      <c r="AT5" s="140"/>
      <c r="AU5" s="140"/>
      <c r="AV5" s="140"/>
      <c r="AW5" s="140"/>
      <c r="AX5" s="140"/>
      <c r="AY5" s="140"/>
      <c r="AZ5" s="140"/>
      <c r="BA5" s="140"/>
      <c r="BB5" s="140"/>
      <c r="BC5" s="140"/>
      <c r="BD5" s="140"/>
      <c r="BE5" s="140"/>
      <c r="BF5" s="140"/>
    </row>
    <row r="6" spans="1:58" ht="17.25" customHeight="1">
      <c r="A6" s="1184"/>
      <c r="B6" s="1185"/>
      <c r="C6" s="1185"/>
      <c r="D6" s="1185"/>
      <c r="E6" s="1185"/>
      <c r="F6" s="1121" t="s">
        <v>639</v>
      </c>
      <c r="G6" s="1121"/>
      <c r="H6" s="1121"/>
      <c r="I6" s="1179" t="s">
        <v>733</v>
      </c>
      <c r="J6" s="1179"/>
      <c r="K6" s="1179"/>
      <c r="L6" s="1179" t="s">
        <v>734</v>
      </c>
      <c r="M6" s="1179"/>
      <c r="N6" s="1179"/>
      <c r="O6" s="1179" t="s">
        <v>735</v>
      </c>
      <c r="P6" s="1179"/>
      <c r="Q6" s="1179"/>
      <c r="R6" s="1185"/>
      <c r="S6" s="1185"/>
      <c r="T6" s="1185"/>
      <c r="U6" s="1185"/>
      <c r="V6" s="1180" t="s">
        <v>736</v>
      </c>
      <c r="W6" s="1114" t="s">
        <v>737</v>
      </c>
      <c r="X6" s="1114" t="s">
        <v>738</v>
      </c>
      <c r="Y6" s="1184"/>
      <c r="Z6" s="1186"/>
      <c r="AA6" s="1186"/>
      <c r="AB6" s="1186"/>
      <c r="AC6" s="1186"/>
      <c r="AD6" s="1173" t="s">
        <v>739</v>
      </c>
      <c r="AE6" s="1173"/>
      <c r="AF6" s="1174" t="s">
        <v>740</v>
      </c>
      <c r="AG6" s="1174"/>
      <c r="AH6" s="1174"/>
      <c r="AI6" s="1174"/>
      <c r="AJ6" s="1174"/>
      <c r="AK6" s="1174"/>
      <c r="AL6" s="1174"/>
      <c r="AM6" s="1174"/>
      <c r="AN6" s="1175" t="s">
        <v>741</v>
      </c>
      <c r="AO6" s="1165" t="s">
        <v>742</v>
      </c>
      <c r="AP6" s="1165" t="s">
        <v>743</v>
      </c>
      <c r="AQ6" s="1172" t="s">
        <v>744</v>
      </c>
      <c r="AR6" s="1172"/>
      <c r="AS6" s="142"/>
      <c r="AT6" s="142"/>
      <c r="AU6" s="142"/>
      <c r="AV6" s="142"/>
      <c r="AW6" s="142"/>
      <c r="AX6" s="142"/>
      <c r="AY6" s="142"/>
      <c r="AZ6" s="142"/>
      <c r="BA6" s="142"/>
      <c r="BB6" s="142"/>
      <c r="BC6" s="142"/>
      <c r="BD6" s="142"/>
      <c r="BE6" s="142"/>
      <c r="BF6" s="142"/>
    </row>
    <row r="7" spans="1:58" s="144" customFormat="1" ht="17.25" customHeight="1">
      <c r="A7" s="1184"/>
      <c r="B7" s="1185"/>
      <c r="C7" s="1185"/>
      <c r="D7" s="1185"/>
      <c r="E7" s="1185"/>
      <c r="F7" s="1178" t="s">
        <v>639</v>
      </c>
      <c r="G7" s="1178" t="s">
        <v>698</v>
      </c>
      <c r="H7" s="1178" t="s">
        <v>699</v>
      </c>
      <c r="I7" s="1178" t="s">
        <v>639</v>
      </c>
      <c r="J7" s="1178" t="s">
        <v>698</v>
      </c>
      <c r="K7" s="1178" t="s">
        <v>699</v>
      </c>
      <c r="L7" s="1178" t="s">
        <v>639</v>
      </c>
      <c r="M7" s="1178" t="s">
        <v>698</v>
      </c>
      <c r="N7" s="1178" t="s">
        <v>699</v>
      </c>
      <c r="O7" s="1178" t="s">
        <v>639</v>
      </c>
      <c r="P7" s="1178" t="s">
        <v>698</v>
      </c>
      <c r="Q7" s="1178" t="s">
        <v>699</v>
      </c>
      <c r="R7" s="1178" t="s">
        <v>639</v>
      </c>
      <c r="S7" s="1178" t="s">
        <v>698</v>
      </c>
      <c r="T7" s="1178" t="s">
        <v>699</v>
      </c>
      <c r="U7" s="1185"/>
      <c r="V7" s="1180"/>
      <c r="W7" s="1114"/>
      <c r="X7" s="1114"/>
      <c r="Y7" s="1184"/>
      <c r="Z7" s="1176" t="s">
        <v>639</v>
      </c>
      <c r="AA7" s="1177" t="s">
        <v>745</v>
      </c>
      <c r="AB7" s="1176" t="s">
        <v>746</v>
      </c>
      <c r="AC7" s="1176" t="s">
        <v>747</v>
      </c>
      <c r="AD7" s="1181" t="s">
        <v>748</v>
      </c>
      <c r="AE7" s="1182" t="s">
        <v>749</v>
      </c>
      <c r="AF7" s="1165" t="s">
        <v>750</v>
      </c>
      <c r="AG7" s="1165" t="s">
        <v>751</v>
      </c>
      <c r="AH7" s="1165" t="s">
        <v>752</v>
      </c>
      <c r="AI7" s="1165" t="s">
        <v>753</v>
      </c>
      <c r="AJ7" s="1168" t="s">
        <v>754</v>
      </c>
      <c r="AK7" s="1168"/>
      <c r="AL7" s="1168"/>
      <c r="AM7" s="1168"/>
      <c r="AN7" s="1175"/>
      <c r="AO7" s="1165"/>
      <c r="AP7" s="1165"/>
      <c r="AQ7" s="1164" t="s">
        <v>755</v>
      </c>
      <c r="AR7" s="1166" t="s">
        <v>756</v>
      </c>
      <c r="AS7" s="143"/>
      <c r="AT7" s="143"/>
      <c r="AU7" s="143"/>
      <c r="AV7" s="143"/>
      <c r="AW7" s="143"/>
      <c r="AX7" s="143"/>
      <c r="AY7" s="143"/>
      <c r="AZ7" s="143"/>
      <c r="BA7" s="143"/>
      <c r="BB7" s="143"/>
      <c r="BC7" s="143"/>
      <c r="BD7" s="143"/>
      <c r="BE7" s="143"/>
      <c r="BF7" s="143"/>
    </row>
    <row r="8" spans="1:58" s="144" customFormat="1" ht="17.25" customHeight="1">
      <c r="A8" s="1184"/>
      <c r="B8" s="1185"/>
      <c r="C8" s="1185"/>
      <c r="D8" s="1185"/>
      <c r="E8" s="1185"/>
      <c r="F8" s="1178"/>
      <c r="G8" s="1178"/>
      <c r="H8" s="1178"/>
      <c r="I8" s="1178"/>
      <c r="J8" s="1178"/>
      <c r="K8" s="1178"/>
      <c r="L8" s="1178"/>
      <c r="M8" s="1178"/>
      <c r="N8" s="1178"/>
      <c r="O8" s="1178"/>
      <c r="P8" s="1178"/>
      <c r="Q8" s="1178"/>
      <c r="R8" s="1178"/>
      <c r="S8" s="1178"/>
      <c r="T8" s="1178"/>
      <c r="U8" s="1185"/>
      <c r="V8" s="1180"/>
      <c r="W8" s="1114"/>
      <c r="X8" s="1114"/>
      <c r="Y8" s="1184"/>
      <c r="Z8" s="1176"/>
      <c r="AA8" s="1177"/>
      <c r="AB8" s="1176"/>
      <c r="AC8" s="1176"/>
      <c r="AD8" s="1181"/>
      <c r="AE8" s="1182"/>
      <c r="AF8" s="1165"/>
      <c r="AG8" s="1165"/>
      <c r="AH8" s="1165"/>
      <c r="AI8" s="1165"/>
      <c r="AJ8" s="1167" t="s">
        <v>757</v>
      </c>
      <c r="AK8" s="1168" t="s">
        <v>758</v>
      </c>
      <c r="AL8" s="1168"/>
      <c r="AM8" s="1168"/>
      <c r="AN8" s="1175"/>
      <c r="AO8" s="1165"/>
      <c r="AP8" s="1165"/>
      <c r="AQ8" s="1165"/>
      <c r="AR8" s="1166"/>
      <c r="AS8" s="143"/>
      <c r="AT8" s="143"/>
      <c r="AU8" s="143"/>
      <c r="AV8" s="143"/>
      <c r="AW8" s="143"/>
      <c r="AX8" s="143"/>
      <c r="AY8" s="143"/>
      <c r="AZ8" s="143"/>
      <c r="BA8" s="143"/>
      <c r="BB8" s="143"/>
      <c r="BC8" s="143"/>
      <c r="BD8" s="143"/>
      <c r="BE8" s="143"/>
      <c r="BF8" s="143"/>
    </row>
    <row r="9" spans="1:58" s="144" customFormat="1" ht="17.25" customHeight="1">
      <c r="A9" s="1184"/>
      <c r="B9" s="1185"/>
      <c r="C9" s="1185"/>
      <c r="D9" s="1185"/>
      <c r="E9" s="1185"/>
      <c r="F9" s="1178"/>
      <c r="G9" s="1178"/>
      <c r="H9" s="1178"/>
      <c r="I9" s="1178"/>
      <c r="J9" s="1178"/>
      <c r="K9" s="1178"/>
      <c r="L9" s="1178"/>
      <c r="M9" s="1178"/>
      <c r="N9" s="1178"/>
      <c r="O9" s="1178"/>
      <c r="P9" s="1178"/>
      <c r="Q9" s="1178"/>
      <c r="R9" s="1178"/>
      <c r="S9" s="1178"/>
      <c r="T9" s="1178"/>
      <c r="U9" s="1185"/>
      <c r="V9" s="1180"/>
      <c r="W9" s="1114"/>
      <c r="X9" s="1114"/>
      <c r="Y9" s="1184"/>
      <c r="Z9" s="1176"/>
      <c r="AA9" s="1177"/>
      <c r="AB9" s="1176"/>
      <c r="AC9" s="1176"/>
      <c r="AD9" s="1181"/>
      <c r="AE9" s="1182"/>
      <c r="AF9" s="1165"/>
      <c r="AG9" s="1165"/>
      <c r="AH9" s="1165"/>
      <c r="AI9" s="1165"/>
      <c r="AJ9" s="1167"/>
      <c r="AK9" s="145" t="s">
        <v>639</v>
      </c>
      <c r="AL9" s="145" t="s">
        <v>698</v>
      </c>
      <c r="AM9" s="145" t="s">
        <v>699</v>
      </c>
      <c r="AN9" s="1175"/>
      <c r="AO9" s="1165"/>
      <c r="AP9" s="1165"/>
      <c r="AQ9" s="1165"/>
      <c r="AR9" s="1166"/>
      <c r="AS9" s="143"/>
      <c r="AT9" s="143"/>
      <c r="AU9" s="143"/>
      <c r="AV9" s="143"/>
      <c r="AW9" s="143"/>
      <c r="AX9" s="143"/>
      <c r="AY9" s="143"/>
      <c r="AZ9" s="143"/>
      <c r="BA9" s="143"/>
      <c r="BB9" s="143"/>
      <c r="BC9" s="143"/>
      <c r="BD9" s="143"/>
      <c r="BE9" s="143"/>
      <c r="BF9" s="143"/>
    </row>
    <row r="10" spans="1:58" s="132" customFormat="1">
      <c r="A10" s="1184"/>
      <c r="B10" s="146" t="s">
        <v>759</v>
      </c>
      <c r="C10" s="146" t="s">
        <v>759</v>
      </c>
      <c r="D10" s="147" t="s">
        <v>760</v>
      </c>
      <c r="E10" s="147" t="s">
        <v>761</v>
      </c>
      <c r="F10" s="147" t="s">
        <v>761</v>
      </c>
      <c r="G10" s="147" t="s">
        <v>761</v>
      </c>
      <c r="H10" s="147" t="s">
        <v>761</v>
      </c>
      <c r="I10" s="147" t="s">
        <v>761</v>
      </c>
      <c r="J10" s="147" t="s">
        <v>761</v>
      </c>
      <c r="K10" s="147" t="s">
        <v>761</v>
      </c>
      <c r="L10" s="147" t="s">
        <v>761</v>
      </c>
      <c r="M10" s="147" t="s">
        <v>761</v>
      </c>
      <c r="N10" s="147" t="s">
        <v>761</v>
      </c>
      <c r="O10" s="147" t="s">
        <v>761</v>
      </c>
      <c r="P10" s="147" t="s">
        <v>761</v>
      </c>
      <c r="Q10" s="147" t="s">
        <v>761</v>
      </c>
      <c r="R10" s="147" t="s">
        <v>761</v>
      </c>
      <c r="S10" s="147" t="s">
        <v>761</v>
      </c>
      <c r="T10" s="147" t="s">
        <v>761</v>
      </c>
      <c r="U10" s="147" t="s">
        <v>759</v>
      </c>
      <c r="V10" s="1180"/>
      <c r="W10" s="1114"/>
      <c r="X10" s="1114"/>
      <c r="Y10" s="1184"/>
      <c r="Z10" s="1176"/>
      <c r="AA10" s="1177"/>
      <c r="AB10" s="1176"/>
      <c r="AC10" s="1176"/>
      <c r="AD10" s="148" t="s">
        <v>762</v>
      </c>
      <c r="AE10" s="147" t="s">
        <v>763</v>
      </c>
      <c r="AF10" s="147" t="s">
        <v>764</v>
      </c>
      <c r="AG10" s="147" t="s">
        <v>765</v>
      </c>
      <c r="AH10" s="147" t="s">
        <v>766</v>
      </c>
      <c r="AI10" s="147" t="s">
        <v>766</v>
      </c>
      <c r="AJ10" s="147" t="s">
        <v>766</v>
      </c>
      <c r="AK10" s="148" t="s">
        <v>767</v>
      </c>
      <c r="AL10" s="148" t="s">
        <v>767</v>
      </c>
      <c r="AM10" s="148" t="s">
        <v>767</v>
      </c>
      <c r="AN10" s="147" t="s">
        <v>764</v>
      </c>
      <c r="AO10" s="147" t="s">
        <v>764</v>
      </c>
      <c r="AP10" s="147" t="s">
        <v>768</v>
      </c>
      <c r="AQ10" s="149" t="s">
        <v>769</v>
      </c>
      <c r="AR10" s="150" t="s">
        <v>769</v>
      </c>
      <c r="AS10" s="151"/>
      <c r="AT10" s="151"/>
      <c r="AU10" s="151"/>
      <c r="AV10" s="151"/>
      <c r="AW10" s="151"/>
      <c r="AX10" s="151"/>
      <c r="AY10" s="151"/>
      <c r="AZ10" s="151"/>
      <c r="BA10" s="151"/>
      <c r="BB10" s="151"/>
      <c r="BC10" s="151"/>
      <c r="BD10" s="151"/>
      <c r="BE10" s="151"/>
      <c r="BF10" s="151"/>
    </row>
    <row r="11" spans="1:58" ht="18.75" customHeight="1">
      <c r="A11" s="152" t="s">
        <v>770</v>
      </c>
      <c r="B11" s="152"/>
      <c r="C11" s="153">
        <v>8</v>
      </c>
      <c r="D11" s="154">
        <v>3670</v>
      </c>
      <c r="E11" s="155">
        <v>9259</v>
      </c>
      <c r="F11" s="156">
        <v>97</v>
      </c>
      <c r="G11" s="156">
        <v>64</v>
      </c>
      <c r="H11" s="156">
        <v>33</v>
      </c>
      <c r="I11" s="157">
        <v>8</v>
      </c>
      <c r="J11" s="157">
        <v>6</v>
      </c>
      <c r="K11" s="157">
        <v>2</v>
      </c>
      <c r="L11" s="154">
        <v>65</v>
      </c>
      <c r="M11" s="154">
        <v>42</v>
      </c>
      <c r="N11" s="154">
        <v>23</v>
      </c>
      <c r="O11" s="154">
        <v>24</v>
      </c>
      <c r="P11" s="154">
        <v>16</v>
      </c>
      <c r="Q11" s="154">
        <v>8</v>
      </c>
      <c r="R11" s="155">
        <v>668</v>
      </c>
      <c r="S11" s="155">
        <v>332</v>
      </c>
      <c r="T11" s="155">
        <v>336</v>
      </c>
      <c r="U11" s="155">
        <v>5</v>
      </c>
      <c r="V11" s="158">
        <v>298654</v>
      </c>
      <c r="W11" s="159">
        <v>143806</v>
      </c>
      <c r="X11" s="159">
        <v>154848</v>
      </c>
      <c r="Y11" s="152" t="s">
        <v>770</v>
      </c>
      <c r="Z11" s="160">
        <v>8</v>
      </c>
      <c r="AA11" s="161">
        <v>8</v>
      </c>
      <c r="AB11" s="161">
        <v>0</v>
      </c>
      <c r="AC11" s="161">
        <v>0</v>
      </c>
      <c r="AD11" s="161">
        <v>1</v>
      </c>
      <c r="AE11" s="161">
        <v>1</v>
      </c>
      <c r="AF11" s="162">
        <v>0</v>
      </c>
      <c r="AG11" s="161">
        <v>0</v>
      </c>
      <c r="AH11" s="161">
        <v>1</v>
      </c>
      <c r="AI11" s="161">
        <v>0</v>
      </c>
      <c r="AJ11" s="161">
        <v>2</v>
      </c>
      <c r="AK11" s="163">
        <v>25</v>
      </c>
      <c r="AL11" s="163">
        <v>10</v>
      </c>
      <c r="AM11" s="164">
        <v>15</v>
      </c>
      <c r="AN11" s="161">
        <v>4</v>
      </c>
      <c r="AO11" s="161">
        <v>0</v>
      </c>
      <c r="AP11" s="161">
        <v>0</v>
      </c>
      <c r="AQ11" s="165">
        <v>200</v>
      </c>
      <c r="AR11" s="166">
        <v>200</v>
      </c>
      <c r="AS11" s="142"/>
      <c r="AT11" s="142"/>
      <c r="AU11" s="142"/>
      <c r="AV11" s="142"/>
      <c r="AW11" s="142"/>
      <c r="AX11" s="142"/>
      <c r="AY11" s="142"/>
      <c r="AZ11" s="142"/>
      <c r="BA11" s="142"/>
      <c r="BB11" s="142"/>
      <c r="BC11" s="142"/>
      <c r="BD11" s="142"/>
      <c r="BE11" s="142"/>
      <c r="BF11" s="142"/>
    </row>
    <row r="12" spans="1:58" ht="18.75" customHeight="1">
      <c r="A12" s="152" t="s">
        <v>771</v>
      </c>
      <c r="B12" s="152"/>
      <c r="C12" s="167">
        <v>1</v>
      </c>
      <c r="D12" s="167">
        <v>316</v>
      </c>
      <c r="E12" s="168">
        <v>678</v>
      </c>
      <c r="F12" s="168">
        <v>12</v>
      </c>
      <c r="G12" s="168">
        <v>7</v>
      </c>
      <c r="H12" s="168">
        <v>5</v>
      </c>
      <c r="I12" s="167">
        <v>1</v>
      </c>
      <c r="J12" s="167">
        <v>1</v>
      </c>
      <c r="K12" s="167"/>
      <c r="L12" s="168">
        <v>8</v>
      </c>
      <c r="M12" s="168">
        <v>4</v>
      </c>
      <c r="N12" s="168">
        <v>4</v>
      </c>
      <c r="O12" s="168">
        <v>3</v>
      </c>
      <c r="P12" s="168">
        <v>2</v>
      </c>
      <c r="Q12" s="168">
        <v>1</v>
      </c>
      <c r="R12" s="168">
        <v>91</v>
      </c>
      <c r="S12" s="168">
        <v>47</v>
      </c>
      <c r="T12" s="168">
        <v>44</v>
      </c>
      <c r="U12" s="168">
        <v>1</v>
      </c>
      <c r="V12" s="169">
        <v>0</v>
      </c>
      <c r="W12" s="170">
        <v>0</v>
      </c>
      <c r="X12" s="170">
        <v>0</v>
      </c>
      <c r="Y12" s="171" t="s">
        <v>700</v>
      </c>
      <c r="Z12" s="172">
        <v>8</v>
      </c>
      <c r="AA12" s="172">
        <v>8</v>
      </c>
      <c r="AB12" s="172">
        <v>0</v>
      </c>
      <c r="AC12" s="172">
        <v>0</v>
      </c>
      <c r="AD12" s="173">
        <v>1</v>
      </c>
      <c r="AE12" s="173">
        <v>1</v>
      </c>
      <c r="AF12" s="173">
        <v>0</v>
      </c>
      <c r="AG12" s="173">
        <v>0</v>
      </c>
      <c r="AH12" s="173">
        <v>1</v>
      </c>
      <c r="AI12" s="173">
        <v>0</v>
      </c>
      <c r="AJ12" s="172">
        <v>2</v>
      </c>
      <c r="AK12" s="172">
        <v>25</v>
      </c>
      <c r="AL12" s="172">
        <v>10</v>
      </c>
      <c r="AM12" s="172">
        <v>15</v>
      </c>
      <c r="AN12" s="172">
        <v>4</v>
      </c>
      <c r="AO12" s="169">
        <v>0</v>
      </c>
      <c r="AP12" s="169">
        <v>0</v>
      </c>
      <c r="AQ12" s="174">
        <v>200</v>
      </c>
      <c r="AR12" s="174">
        <v>200</v>
      </c>
      <c r="AS12" s="142"/>
      <c r="AT12" s="142"/>
      <c r="AU12" s="142"/>
      <c r="AV12" s="142"/>
      <c r="AW12" s="142"/>
      <c r="AX12" s="142"/>
      <c r="AY12" s="142"/>
      <c r="AZ12" s="142"/>
      <c r="BA12" s="142"/>
      <c r="BB12" s="142"/>
      <c r="BC12" s="142"/>
      <c r="BD12" s="142"/>
      <c r="BE12" s="142"/>
      <c r="BF12" s="142"/>
    </row>
    <row r="13" spans="1:58" ht="18.75" customHeight="1">
      <c r="A13" s="152" t="s">
        <v>772</v>
      </c>
      <c r="B13" s="111"/>
      <c r="C13" s="167">
        <v>1</v>
      </c>
      <c r="D13" s="167">
        <v>354</v>
      </c>
      <c r="E13" s="168">
        <v>820</v>
      </c>
      <c r="F13" s="168">
        <v>12</v>
      </c>
      <c r="G13" s="168">
        <v>8</v>
      </c>
      <c r="H13" s="168">
        <v>4</v>
      </c>
      <c r="I13" s="167">
        <v>1</v>
      </c>
      <c r="J13" s="167"/>
      <c r="K13" s="167">
        <v>1</v>
      </c>
      <c r="L13" s="168">
        <v>8</v>
      </c>
      <c r="M13" s="168">
        <v>6</v>
      </c>
      <c r="N13" s="168">
        <v>2</v>
      </c>
      <c r="O13" s="168">
        <v>3</v>
      </c>
      <c r="P13" s="168">
        <v>2</v>
      </c>
      <c r="Q13" s="168">
        <v>1</v>
      </c>
      <c r="R13" s="168">
        <v>35</v>
      </c>
      <c r="S13" s="168">
        <v>19</v>
      </c>
      <c r="T13" s="168">
        <v>16</v>
      </c>
      <c r="U13" s="168"/>
      <c r="V13" s="175">
        <v>226200</v>
      </c>
      <c r="W13" s="175">
        <v>100000</v>
      </c>
      <c r="X13" s="175">
        <v>126200</v>
      </c>
      <c r="Y13" s="152"/>
      <c r="Z13" s="176"/>
      <c r="AA13" s="169"/>
      <c r="AB13" s="169"/>
      <c r="AC13" s="169"/>
      <c r="AD13" s="169"/>
      <c r="AE13" s="169"/>
      <c r="AF13" s="169"/>
      <c r="AG13" s="169"/>
      <c r="AH13" s="169"/>
      <c r="AI13" s="169"/>
      <c r="AJ13" s="169"/>
      <c r="AK13" s="169"/>
      <c r="AL13" s="169"/>
      <c r="AM13" s="169"/>
      <c r="AN13" s="169"/>
      <c r="AO13" s="169"/>
      <c r="AP13" s="169"/>
      <c r="AQ13" s="177"/>
      <c r="AR13" s="177"/>
      <c r="AS13" s="142"/>
      <c r="AT13" s="142"/>
      <c r="AU13" s="142"/>
      <c r="AV13" s="142"/>
      <c r="AW13" s="142"/>
      <c r="AX13" s="142"/>
      <c r="AY13" s="142"/>
      <c r="AZ13" s="142"/>
      <c r="BA13" s="142"/>
      <c r="BB13" s="142"/>
      <c r="BC13" s="142"/>
      <c r="BD13" s="142"/>
      <c r="BE13" s="142"/>
      <c r="BF13" s="142"/>
    </row>
    <row r="14" spans="1:58" ht="18.75" customHeight="1">
      <c r="A14" s="152" t="s">
        <v>773</v>
      </c>
      <c r="B14" s="111"/>
      <c r="C14" s="167">
        <v>1</v>
      </c>
      <c r="D14" s="167">
        <v>1124</v>
      </c>
      <c r="E14" s="168">
        <v>3089</v>
      </c>
      <c r="F14" s="168">
        <v>12</v>
      </c>
      <c r="G14" s="168">
        <v>9</v>
      </c>
      <c r="H14" s="168">
        <v>3</v>
      </c>
      <c r="I14" s="167">
        <v>1</v>
      </c>
      <c r="J14" s="167">
        <v>1</v>
      </c>
      <c r="K14" s="167"/>
      <c r="L14" s="168">
        <v>8</v>
      </c>
      <c r="M14" s="168">
        <v>5</v>
      </c>
      <c r="N14" s="168">
        <v>3</v>
      </c>
      <c r="O14" s="168">
        <v>3</v>
      </c>
      <c r="P14" s="168">
        <v>3</v>
      </c>
      <c r="Q14" s="168">
        <v>0</v>
      </c>
      <c r="R14" s="168">
        <v>24</v>
      </c>
      <c r="S14" s="168">
        <v>13</v>
      </c>
      <c r="T14" s="168">
        <v>11</v>
      </c>
      <c r="U14" s="168">
        <v>1</v>
      </c>
      <c r="V14" s="175">
        <v>72454</v>
      </c>
      <c r="W14" s="175">
        <v>43806</v>
      </c>
      <c r="X14" s="175">
        <v>28648</v>
      </c>
      <c r="Y14" s="152"/>
      <c r="Z14" s="176"/>
      <c r="AA14" s="169"/>
      <c r="AB14" s="169"/>
      <c r="AC14" s="169"/>
      <c r="AD14" s="169"/>
      <c r="AE14" s="169"/>
      <c r="AF14" s="169"/>
      <c r="AG14" s="169"/>
      <c r="AH14" s="169"/>
      <c r="AI14" s="169"/>
      <c r="AJ14" s="169"/>
      <c r="AK14" s="169"/>
      <c r="AL14" s="169"/>
      <c r="AM14" s="169"/>
      <c r="AN14" s="169"/>
      <c r="AO14" s="169"/>
      <c r="AP14" s="169"/>
      <c r="AQ14" s="177"/>
      <c r="AR14" s="177"/>
      <c r="AS14" s="142"/>
      <c r="AT14" s="142"/>
      <c r="AU14" s="142"/>
      <c r="AV14" s="142"/>
      <c r="AW14" s="142"/>
      <c r="AX14" s="142"/>
      <c r="AY14" s="142"/>
      <c r="AZ14" s="142"/>
      <c r="BA14" s="142"/>
      <c r="BB14" s="142"/>
      <c r="BC14" s="142"/>
      <c r="BD14" s="142"/>
      <c r="BE14" s="142"/>
      <c r="BF14" s="142"/>
    </row>
    <row r="15" spans="1:58" ht="18.75" customHeight="1">
      <c r="A15" s="152" t="s">
        <v>774</v>
      </c>
      <c r="B15" s="152"/>
      <c r="C15" s="167">
        <v>1</v>
      </c>
      <c r="D15" s="167">
        <v>616</v>
      </c>
      <c r="E15" s="168">
        <v>1577</v>
      </c>
      <c r="F15" s="168">
        <v>12</v>
      </c>
      <c r="G15" s="168">
        <v>4</v>
      </c>
      <c r="H15" s="168">
        <v>8</v>
      </c>
      <c r="I15" s="167">
        <v>1</v>
      </c>
      <c r="J15" s="167"/>
      <c r="K15" s="167">
        <v>1</v>
      </c>
      <c r="L15" s="168">
        <v>8</v>
      </c>
      <c r="M15" s="168">
        <v>2</v>
      </c>
      <c r="N15" s="168">
        <v>6</v>
      </c>
      <c r="O15" s="168">
        <v>3</v>
      </c>
      <c r="P15" s="168">
        <v>2</v>
      </c>
      <c r="Q15" s="168">
        <v>1</v>
      </c>
      <c r="R15" s="168">
        <v>225</v>
      </c>
      <c r="S15" s="168">
        <v>113</v>
      </c>
      <c r="T15" s="168">
        <v>112</v>
      </c>
      <c r="U15" s="168">
        <v>1</v>
      </c>
      <c r="V15" s="170">
        <v>0</v>
      </c>
      <c r="W15" s="170">
        <v>0</v>
      </c>
      <c r="X15" s="170">
        <v>0</v>
      </c>
      <c r="Y15" s="152"/>
      <c r="Z15" s="176"/>
      <c r="AA15" s="169"/>
      <c r="AB15" s="169"/>
      <c r="AC15" s="169"/>
      <c r="AD15" s="169"/>
      <c r="AE15" s="169"/>
      <c r="AF15" s="169"/>
      <c r="AG15" s="169"/>
      <c r="AH15" s="169"/>
      <c r="AI15" s="169"/>
      <c r="AJ15" s="169"/>
      <c r="AK15" s="169"/>
      <c r="AL15" s="169"/>
      <c r="AM15" s="169"/>
      <c r="AN15" s="169"/>
      <c r="AO15" s="169"/>
      <c r="AP15" s="169"/>
      <c r="AQ15" s="177"/>
      <c r="AR15" s="177"/>
      <c r="AS15" s="142"/>
      <c r="AT15" s="142"/>
      <c r="AU15" s="142"/>
      <c r="AV15" s="142"/>
      <c r="AW15" s="142"/>
      <c r="AX15" s="142"/>
      <c r="AY15" s="142"/>
      <c r="AZ15" s="142"/>
      <c r="BA15" s="142"/>
      <c r="BB15" s="142"/>
      <c r="BC15" s="142"/>
      <c r="BD15" s="142"/>
      <c r="BE15" s="142"/>
      <c r="BF15" s="142"/>
    </row>
    <row r="16" spans="1:58" ht="18.75" customHeight="1">
      <c r="A16" s="152" t="s">
        <v>775</v>
      </c>
      <c r="B16" s="152"/>
      <c r="C16" s="167">
        <v>1</v>
      </c>
      <c r="D16" s="167">
        <v>474</v>
      </c>
      <c r="E16" s="168">
        <v>1071</v>
      </c>
      <c r="F16" s="168">
        <v>11</v>
      </c>
      <c r="G16" s="168">
        <v>10</v>
      </c>
      <c r="H16" s="168">
        <v>1</v>
      </c>
      <c r="I16" s="167">
        <v>1</v>
      </c>
      <c r="J16" s="167">
        <v>1</v>
      </c>
      <c r="K16" s="167"/>
      <c r="L16" s="168">
        <v>7</v>
      </c>
      <c r="M16" s="168">
        <v>6</v>
      </c>
      <c r="N16" s="168">
        <v>1</v>
      </c>
      <c r="O16" s="168">
        <v>3</v>
      </c>
      <c r="P16" s="168">
        <v>3</v>
      </c>
      <c r="Q16" s="168">
        <v>0</v>
      </c>
      <c r="R16" s="168">
        <v>37</v>
      </c>
      <c r="S16" s="168">
        <v>28</v>
      </c>
      <c r="T16" s="168">
        <v>9</v>
      </c>
      <c r="U16" s="168">
        <v>1</v>
      </c>
      <c r="V16" s="170">
        <v>0</v>
      </c>
      <c r="W16" s="170">
        <v>0</v>
      </c>
      <c r="X16" s="170">
        <v>0</v>
      </c>
      <c r="Y16" s="152"/>
      <c r="Z16" s="176"/>
      <c r="AA16" s="169"/>
      <c r="AB16" s="169"/>
      <c r="AC16" s="169"/>
      <c r="AD16" s="169"/>
      <c r="AE16" s="169"/>
      <c r="AF16" s="169"/>
      <c r="AG16" s="169"/>
      <c r="AH16" s="169"/>
      <c r="AI16" s="169"/>
      <c r="AJ16" s="169"/>
      <c r="AK16" s="169"/>
      <c r="AL16" s="169"/>
      <c r="AM16" s="169"/>
      <c r="AN16" s="169"/>
      <c r="AO16" s="169"/>
      <c r="AP16" s="169"/>
      <c r="AQ16" s="177"/>
      <c r="AR16" s="177"/>
      <c r="AS16" s="142"/>
      <c r="AT16" s="142"/>
      <c r="AU16" s="142"/>
      <c r="AV16" s="142"/>
      <c r="AW16" s="142"/>
      <c r="AX16" s="142"/>
      <c r="AY16" s="142"/>
      <c r="AZ16" s="142"/>
      <c r="BA16" s="142"/>
      <c r="BB16" s="142"/>
      <c r="BC16" s="142"/>
      <c r="BD16" s="142"/>
      <c r="BE16" s="142"/>
      <c r="BF16" s="142"/>
    </row>
    <row r="17" spans="1:58" ht="18.75" customHeight="1">
      <c r="A17" s="152" t="s">
        <v>776</v>
      </c>
      <c r="B17" s="152"/>
      <c r="C17" s="167">
        <v>1</v>
      </c>
      <c r="D17" s="167">
        <v>159</v>
      </c>
      <c r="E17" s="168">
        <v>424</v>
      </c>
      <c r="F17" s="168">
        <v>12</v>
      </c>
      <c r="G17" s="168">
        <v>6</v>
      </c>
      <c r="H17" s="168">
        <v>6</v>
      </c>
      <c r="I17" s="167">
        <v>1</v>
      </c>
      <c r="J17" s="167">
        <v>1</v>
      </c>
      <c r="K17" s="167"/>
      <c r="L17" s="168">
        <v>8</v>
      </c>
      <c r="M17" s="168">
        <v>5</v>
      </c>
      <c r="N17" s="168">
        <v>3</v>
      </c>
      <c r="O17" s="168">
        <v>3</v>
      </c>
      <c r="P17" s="168">
        <v>0</v>
      </c>
      <c r="Q17" s="168">
        <v>3</v>
      </c>
      <c r="R17" s="168">
        <v>45</v>
      </c>
      <c r="S17" s="168">
        <v>26</v>
      </c>
      <c r="T17" s="168">
        <v>19</v>
      </c>
      <c r="U17" s="168"/>
      <c r="V17" s="170">
        <v>0</v>
      </c>
      <c r="W17" s="170">
        <v>0</v>
      </c>
      <c r="X17" s="170">
        <v>0</v>
      </c>
      <c r="Y17" s="152"/>
      <c r="Z17" s="176"/>
      <c r="AA17" s="169"/>
      <c r="AB17" s="169"/>
      <c r="AC17" s="169"/>
      <c r="AD17" s="169"/>
      <c r="AE17" s="169"/>
      <c r="AF17" s="169"/>
      <c r="AG17" s="169"/>
      <c r="AH17" s="169"/>
      <c r="AI17" s="169"/>
      <c r="AJ17" s="169"/>
      <c r="AK17" s="169"/>
      <c r="AL17" s="169"/>
      <c r="AM17" s="169"/>
      <c r="AN17" s="169"/>
      <c r="AO17" s="169"/>
      <c r="AP17" s="169"/>
      <c r="AQ17" s="177"/>
      <c r="AR17" s="177"/>
      <c r="AS17" s="142"/>
      <c r="AT17" s="142"/>
      <c r="AU17" s="142"/>
      <c r="AV17" s="142"/>
      <c r="AW17" s="142"/>
      <c r="AX17" s="142"/>
      <c r="AY17" s="142"/>
      <c r="AZ17" s="142"/>
      <c r="BA17" s="142"/>
      <c r="BB17" s="142"/>
      <c r="BC17" s="142"/>
      <c r="BD17" s="142"/>
      <c r="BE17" s="142"/>
      <c r="BF17" s="142"/>
    </row>
    <row r="18" spans="1:58" ht="18.75" customHeight="1">
      <c r="A18" s="152" t="s">
        <v>777</v>
      </c>
      <c r="B18" s="152"/>
      <c r="C18" s="167">
        <v>1</v>
      </c>
      <c r="D18" s="167">
        <v>225</v>
      </c>
      <c r="E18" s="168">
        <v>558</v>
      </c>
      <c r="F18" s="168">
        <v>14</v>
      </c>
      <c r="G18" s="168">
        <v>13</v>
      </c>
      <c r="H18" s="168">
        <v>1</v>
      </c>
      <c r="I18" s="167">
        <v>1</v>
      </c>
      <c r="J18" s="167">
        <v>1</v>
      </c>
      <c r="K18" s="167"/>
      <c r="L18" s="168">
        <v>10</v>
      </c>
      <c r="M18" s="168">
        <v>10</v>
      </c>
      <c r="N18" s="168">
        <v>0</v>
      </c>
      <c r="O18" s="168">
        <v>3</v>
      </c>
      <c r="P18" s="168">
        <v>2</v>
      </c>
      <c r="Q18" s="168">
        <v>1</v>
      </c>
      <c r="R18" s="168">
        <v>45</v>
      </c>
      <c r="S18" s="168">
        <v>27</v>
      </c>
      <c r="T18" s="168">
        <v>18</v>
      </c>
      <c r="U18" s="168"/>
      <c r="V18" s="170">
        <v>0</v>
      </c>
      <c r="W18" s="170">
        <v>0</v>
      </c>
      <c r="X18" s="170">
        <v>0</v>
      </c>
      <c r="Y18" s="152"/>
      <c r="Z18" s="176"/>
      <c r="AA18" s="169"/>
      <c r="AB18" s="169"/>
      <c r="AC18" s="169"/>
      <c r="AD18" s="169"/>
      <c r="AE18" s="169"/>
      <c r="AF18" s="169"/>
      <c r="AG18" s="169"/>
      <c r="AH18" s="169"/>
      <c r="AI18" s="169"/>
      <c r="AJ18" s="169"/>
      <c r="AK18" s="169"/>
      <c r="AL18" s="169"/>
      <c r="AM18" s="169"/>
      <c r="AN18" s="169"/>
      <c r="AO18" s="169"/>
      <c r="AP18" s="169"/>
      <c r="AQ18" s="177"/>
      <c r="AR18" s="177"/>
      <c r="AS18" s="142"/>
      <c r="AT18" s="142"/>
      <c r="AU18" s="142"/>
      <c r="AV18" s="142"/>
      <c r="AW18" s="142"/>
      <c r="AX18" s="142"/>
      <c r="AY18" s="142"/>
      <c r="AZ18" s="142"/>
      <c r="BA18" s="142"/>
      <c r="BB18" s="142"/>
      <c r="BC18" s="142"/>
      <c r="BD18" s="142"/>
      <c r="BE18" s="142"/>
      <c r="BF18" s="142"/>
    </row>
    <row r="19" spans="1:58" ht="18.75" customHeight="1">
      <c r="A19" s="178" t="s">
        <v>778</v>
      </c>
      <c r="B19" s="152"/>
      <c r="C19" s="167">
        <v>1</v>
      </c>
      <c r="D19" s="167">
        <v>402</v>
      </c>
      <c r="E19" s="168">
        <v>1042</v>
      </c>
      <c r="F19" s="168">
        <v>12</v>
      </c>
      <c r="G19" s="168">
        <v>7</v>
      </c>
      <c r="H19" s="168">
        <v>5</v>
      </c>
      <c r="I19" s="167">
        <v>1</v>
      </c>
      <c r="J19" s="167">
        <v>1</v>
      </c>
      <c r="K19" s="167"/>
      <c r="L19" s="168">
        <v>8</v>
      </c>
      <c r="M19" s="168">
        <v>4</v>
      </c>
      <c r="N19" s="168">
        <v>4</v>
      </c>
      <c r="O19" s="168">
        <v>3</v>
      </c>
      <c r="P19" s="168">
        <v>2</v>
      </c>
      <c r="Q19" s="168">
        <v>1</v>
      </c>
      <c r="R19" s="168">
        <v>166</v>
      </c>
      <c r="S19" s="168">
        <v>59</v>
      </c>
      <c r="T19" s="168">
        <v>107</v>
      </c>
      <c r="U19" s="168">
        <v>1</v>
      </c>
      <c r="V19" s="170">
        <v>0</v>
      </c>
      <c r="W19" s="170">
        <v>0</v>
      </c>
      <c r="X19" s="170">
        <v>0</v>
      </c>
      <c r="Y19" s="152"/>
      <c r="Z19" s="176"/>
      <c r="AA19" s="169"/>
      <c r="AB19" s="169"/>
      <c r="AC19" s="169"/>
      <c r="AD19" s="169"/>
      <c r="AE19" s="169"/>
      <c r="AF19" s="169"/>
      <c r="AG19" s="169"/>
      <c r="AH19" s="169"/>
      <c r="AI19" s="169"/>
      <c r="AJ19" s="169"/>
      <c r="AK19" s="169"/>
      <c r="AL19" s="169"/>
      <c r="AM19" s="169"/>
      <c r="AN19" s="169"/>
      <c r="AO19" s="169"/>
      <c r="AP19" s="169"/>
      <c r="AQ19" s="177"/>
      <c r="AR19" s="177"/>
      <c r="AS19" s="142"/>
      <c r="AT19" s="142"/>
      <c r="AU19" s="142"/>
      <c r="AV19" s="142"/>
      <c r="AW19" s="142"/>
      <c r="AX19" s="142"/>
      <c r="AY19" s="142"/>
      <c r="AZ19" s="142"/>
      <c r="BA19" s="142"/>
      <c r="BB19" s="142"/>
      <c r="BC19" s="142"/>
      <c r="BD19" s="142"/>
      <c r="BE19" s="142"/>
      <c r="BF19" s="142"/>
    </row>
    <row r="20" spans="1:58" ht="18.75" customHeight="1">
      <c r="A20" s="152"/>
      <c r="B20" s="152"/>
      <c r="C20" s="179"/>
      <c r="D20" s="169"/>
      <c r="E20" s="169"/>
      <c r="F20" s="179"/>
      <c r="G20" s="179"/>
      <c r="H20" s="179"/>
      <c r="I20" s="179"/>
      <c r="J20" s="179"/>
      <c r="K20" s="179"/>
      <c r="L20" s="179"/>
      <c r="M20" s="179"/>
      <c r="N20" s="179"/>
      <c r="O20" s="179"/>
      <c r="P20" s="179"/>
      <c r="Q20" s="179"/>
      <c r="R20" s="169"/>
      <c r="S20" s="169"/>
      <c r="T20" s="169"/>
      <c r="U20" s="169"/>
      <c r="V20" s="169"/>
      <c r="W20" s="169"/>
      <c r="X20" s="169"/>
      <c r="Y20" s="152"/>
      <c r="Z20" s="176"/>
      <c r="AA20" s="169"/>
      <c r="AB20" s="169"/>
      <c r="AC20" s="169"/>
      <c r="AD20" s="169"/>
      <c r="AE20" s="169"/>
      <c r="AF20" s="169"/>
      <c r="AG20" s="169"/>
      <c r="AH20" s="169"/>
      <c r="AI20" s="169"/>
      <c r="AJ20" s="169"/>
      <c r="AK20" s="169"/>
      <c r="AL20" s="169"/>
      <c r="AM20" s="169"/>
      <c r="AN20" s="169"/>
      <c r="AO20" s="169"/>
      <c r="AP20" s="169"/>
      <c r="AQ20" s="177"/>
      <c r="AR20" s="177"/>
      <c r="AS20" s="142"/>
      <c r="AT20" s="142"/>
      <c r="AU20" s="142"/>
      <c r="AV20" s="142"/>
      <c r="AW20" s="142"/>
      <c r="AX20" s="142"/>
      <c r="AY20" s="142"/>
      <c r="AZ20" s="142"/>
      <c r="BA20" s="142"/>
      <c r="BB20" s="142"/>
      <c r="BC20" s="142"/>
      <c r="BD20" s="142"/>
      <c r="BE20" s="142"/>
      <c r="BF20" s="142"/>
    </row>
    <row r="21" spans="1:58" ht="18.75" customHeight="1">
      <c r="A21" s="152"/>
      <c r="B21" s="152"/>
      <c r="C21" s="179"/>
      <c r="D21" s="169"/>
      <c r="E21" s="169"/>
      <c r="F21" s="179"/>
      <c r="G21" s="179"/>
      <c r="H21" s="179"/>
      <c r="I21" s="179"/>
      <c r="J21" s="179"/>
      <c r="K21" s="179"/>
      <c r="L21" s="179"/>
      <c r="M21" s="179"/>
      <c r="N21" s="179"/>
      <c r="O21" s="179"/>
      <c r="P21" s="179"/>
      <c r="Q21" s="179"/>
      <c r="R21" s="169"/>
      <c r="S21" s="169"/>
      <c r="T21" s="169"/>
      <c r="U21" s="169"/>
      <c r="V21" s="169"/>
      <c r="W21" s="169"/>
      <c r="X21" s="169"/>
      <c r="Y21" s="152"/>
      <c r="Z21" s="176"/>
      <c r="AA21" s="169"/>
      <c r="AB21" s="169"/>
      <c r="AC21" s="169"/>
      <c r="AD21" s="169"/>
      <c r="AE21" s="169"/>
      <c r="AF21" s="169"/>
      <c r="AG21" s="169"/>
      <c r="AH21" s="169"/>
      <c r="AI21" s="169"/>
      <c r="AJ21" s="169"/>
      <c r="AK21" s="169"/>
      <c r="AL21" s="169"/>
      <c r="AM21" s="169"/>
      <c r="AN21" s="169"/>
      <c r="AO21" s="169"/>
      <c r="AP21" s="169"/>
      <c r="AQ21" s="177"/>
      <c r="AR21" s="177"/>
      <c r="AS21" s="142"/>
      <c r="AT21" s="142"/>
      <c r="AU21" s="142"/>
      <c r="AV21" s="142"/>
      <c r="AW21" s="142"/>
      <c r="AX21" s="142"/>
      <c r="AY21" s="142"/>
      <c r="AZ21" s="142"/>
      <c r="BA21" s="142"/>
      <c r="BB21" s="142"/>
      <c r="BC21" s="142"/>
      <c r="BD21" s="142"/>
      <c r="BE21" s="142"/>
      <c r="BF21" s="142"/>
    </row>
    <row r="22" spans="1:58" ht="18.75" customHeight="1">
      <c r="A22" s="152"/>
      <c r="B22" s="152"/>
      <c r="C22" s="179"/>
      <c r="D22" s="169"/>
      <c r="E22" s="169"/>
      <c r="F22" s="179"/>
      <c r="G22" s="179"/>
      <c r="H22" s="179"/>
      <c r="I22" s="179"/>
      <c r="J22" s="179"/>
      <c r="K22" s="179"/>
      <c r="L22" s="179"/>
      <c r="M22" s="179"/>
      <c r="N22" s="179"/>
      <c r="O22" s="179"/>
      <c r="P22" s="179"/>
      <c r="Q22" s="179"/>
      <c r="R22" s="169"/>
      <c r="S22" s="169"/>
      <c r="T22" s="169"/>
      <c r="U22" s="169"/>
      <c r="V22" s="169"/>
      <c r="W22" s="169"/>
      <c r="X22" s="169"/>
      <c r="Y22" s="152"/>
      <c r="Z22" s="176"/>
      <c r="AA22" s="169"/>
      <c r="AB22" s="169"/>
      <c r="AC22" s="169"/>
      <c r="AD22" s="169"/>
      <c r="AE22" s="169"/>
      <c r="AF22" s="169"/>
      <c r="AG22" s="169"/>
      <c r="AH22" s="169"/>
      <c r="AI22" s="169"/>
      <c r="AJ22" s="169"/>
      <c r="AK22" s="169"/>
      <c r="AL22" s="169"/>
      <c r="AM22" s="169"/>
      <c r="AN22" s="169"/>
      <c r="AO22" s="169"/>
      <c r="AP22" s="169"/>
      <c r="AQ22" s="177"/>
      <c r="AR22" s="177"/>
      <c r="AS22" s="142"/>
      <c r="AT22" s="142"/>
      <c r="AU22" s="142"/>
      <c r="AV22" s="142"/>
      <c r="AW22" s="142"/>
      <c r="AX22" s="142"/>
      <c r="AY22" s="142"/>
      <c r="AZ22" s="142"/>
      <c r="BA22" s="142"/>
      <c r="BB22" s="142"/>
      <c r="BC22" s="142"/>
      <c r="BD22" s="142"/>
      <c r="BE22" s="142"/>
      <c r="BF22" s="142"/>
    </row>
    <row r="23" spans="1:58" ht="18.75" customHeight="1">
      <c r="A23" s="152"/>
      <c r="B23" s="152"/>
      <c r="C23" s="179"/>
      <c r="D23" s="169"/>
      <c r="E23" s="169"/>
      <c r="F23" s="179"/>
      <c r="G23" s="179"/>
      <c r="H23" s="179"/>
      <c r="I23" s="179"/>
      <c r="J23" s="179"/>
      <c r="K23" s="179"/>
      <c r="L23" s="179"/>
      <c r="M23" s="179"/>
      <c r="N23" s="179"/>
      <c r="O23" s="179"/>
      <c r="P23" s="179"/>
      <c r="Q23" s="179"/>
      <c r="R23" s="169"/>
      <c r="S23" s="169"/>
      <c r="T23" s="169"/>
      <c r="U23" s="169"/>
      <c r="V23" s="169"/>
      <c r="W23" s="169"/>
      <c r="X23" s="169"/>
      <c r="Y23" s="152"/>
      <c r="Z23" s="176"/>
      <c r="AA23" s="169"/>
      <c r="AB23" s="169"/>
      <c r="AC23" s="169"/>
      <c r="AD23" s="169"/>
      <c r="AE23" s="169"/>
      <c r="AF23" s="169"/>
      <c r="AG23" s="169"/>
      <c r="AH23" s="169"/>
      <c r="AI23" s="169"/>
      <c r="AJ23" s="169"/>
      <c r="AK23" s="169"/>
      <c r="AL23" s="169"/>
      <c r="AM23" s="169"/>
      <c r="AN23" s="169"/>
      <c r="AO23" s="169"/>
      <c r="AP23" s="169"/>
      <c r="AQ23" s="177"/>
      <c r="AR23" s="177"/>
      <c r="AS23" s="142"/>
      <c r="AT23" s="142"/>
      <c r="AU23" s="142"/>
      <c r="AV23" s="142"/>
      <c r="AW23" s="142"/>
      <c r="AX23" s="142"/>
      <c r="AY23" s="142"/>
      <c r="AZ23" s="142"/>
      <c r="BA23" s="142"/>
      <c r="BB23" s="142"/>
      <c r="BC23" s="142"/>
      <c r="BD23" s="142"/>
      <c r="BE23" s="142"/>
      <c r="BF23" s="142"/>
    </row>
    <row r="24" spans="1:58" ht="18.75" customHeight="1">
      <c r="A24" s="152"/>
      <c r="B24" s="152"/>
      <c r="C24" s="179"/>
      <c r="D24" s="169"/>
      <c r="E24" s="169"/>
      <c r="F24" s="179"/>
      <c r="G24" s="179"/>
      <c r="H24" s="179"/>
      <c r="I24" s="179"/>
      <c r="J24" s="179"/>
      <c r="K24" s="179"/>
      <c r="L24" s="179"/>
      <c r="M24" s="179"/>
      <c r="N24" s="179"/>
      <c r="O24" s="179"/>
      <c r="P24" s="179"/>
      <c r="Q24" s="179"/>
      <c r="R24" s="169"/>
      <c r="S24" s="169"/>
      <c r="T24" s="169"/>
      <c r="U24" s="169"/>
      <c r="V24" s="169"/>
      <c r="W24" s="169"/>
      <c r="X24" s="169"/>
      <c r="Y24" s="152"/>
      <c r="Z24" s="176"/>
      <c r="AA24" s="169"/>
      <c r="AB24" s="169"/>
      <c r="AC24" s="169"/>
      <c r="AD24" s="169"/>
      <c r="AE24" s="169"/>
      <c r="AF24" s="169"/>
      <c r="AG24" s="169"/>
      <c r="AH24" s="169"/>
      <c r="AI24" s="169"/>
      <c r="AJ24" s="169"/>
      <c r="AK24" s="169"/>
      <c r="AL24" s="169"/>
      <c r="AM24" s="169"/>
      <c r="AN24" s="169"/>
      <c r="AO24" s="169"/>
      <c r="AP24" s="169"/>
      <c r="AQ24" s="177"/>
      <c r="AR24" s="177"/>
    </row>
    <row r="25" spans="1:58" ht="18.75" customHeight="1">
      <c r="A25" s="152"/>
      <c r="B25" s="152"/>
      <c r="C25" s="179"/>
      <c r="D25" s="169"/>
      <c r="E25" s="169"/>
      <c r="F25" s="179"/>
      <c r="G25" s="179"/>
      <c r="H25" s="179"/>
      <c r="I25" s="179"/>
      <c r="J25" s="179"/>
      <c r="K25" s="179"/>
      <c r="L25" s="179"/>
      <c r="M25" s="179"/>
      <c r="N25" s="179"/>
      <c r="O25" s="179"/>
      <c r="P25" s="179"/>
      <c r="Q25" s="179"/>
      <c r="R25" s="169"/>
      <c r="S25" s="169"/>
      <c r="T25" s="169"/>
      <c r="U25" s="169"/>
      <c r="V25" s="169"/>
      <c r="W25" s="169"/>
      <c r="X25" s="169"/>
      <c r="Y25" s="152"/>
      <c r="Z25" s="176"/>
      <c r="AA25" s="169"/>
      <c r="AB25" s="169"/>
      <c r="AC25" s="169"/>
      <c r="AD25" s="169"/>
      <c r="AE25" s="169"/>
      <c r="AF25" s="169"/>
      <c r="AG25" s="169"/>
      <c r="AH25" s="169"/>
      <c r="AI25" s="169"/>
      <c r="AJ25" s="169"/>
      <c r="AK25" s="169"/>
      <c r="AL25" s="169"/>
      <c r="AM25" s="169"/>
      <c r="AN25" s="169"/>
      <c r="AO25" s="169"/>
      <c r="AP25" s="169"/>
      <c r="AQ25" s="177"/>
      <c r="AR25" s="177"/>
    </row>
    <row r="26" spans="1:58" ht="18.75" customHeight="1">
      <c r="A26" s="152"/>
      <c r="B26" s="152"/>
      <c r="C26" s="179"/>
      <c r="D26" s="169"/>
      <c r="E26" s="169"/>
      <c r="F26" s="179"/>
      <c r="G26" s="179"/>
      <c r="H26" s="179"/>
      <c r="I26" s="179"/>
      <c r="J26" s="179"/>
      <c r="K26" s="179"/>
      <c r="L26" s="179"/>
      <c r="M26" s="179"/>
      <c r="N26" s="179"/>
      <c r="O26" s="179"/>
      <c r="P26" s="179"/>
      <c r="Q26" s="179"/>
      <c r="R26" s="169"/>
      <c r="S26" s="169"/>
      <c r="T26" s="169"/>
      <c r="U26" s="169"/>
      <c r="V26" s="169"/>
      <c r="W26" s="169"/>
      <c r="X26" s="169"/>
      <c r="Y26" s="152"/>
      <c r="Z26" s="176"/>
      <c r="AA26" s="169"/>
      <c r="AB26" s="169"/>
      <c r="AC26" s="169"/>
      <c r="AD26" s="169"/>
      <c r="AE26" s="169"/>
      <c r="AF26" s="169"/>
      <c r="AG26" s="169"/>
      <c r="AH26" s="169"/>
      <c r="AI26" s="169"/>
      <c r="AJ26" s="169"/>
      <c r="AK26" s="169"/>
      <c r="AL26" s="169"/>
      <c r="AM26" s="169"/>
      <c r="AN26" s="169"/>
      <c r="AO26" s="169"/>
      <c r="AP26" s="169"/>
      <c r="AQ26" s="177"/>
      <c r="AR26" s="177"/>
    </row>
    <row r="27" spans="1:58" ht="18.75" customHeight="1">
      <c r="A27" s="152"/>
      <c r="B27" s="152"/>
      <c r="C27" s="179"/>
      <c r="D27" s="169"/>
      <c r="E27" s="169"/>
      <c r="F27" s="179"/>
      <c r="G27" s="179"/>
      <c r="H27" s="179"/>
      <c r="I27" s="179"/>
      <c r="J27" s="179"/>
      <c r="K27" s="179"/>
      <c r="L27" s="179"/>
      <c r="M27" s="179"/>
      <c r="N27" s="179"/>
      <c r="O27" s="179"/>
      <c r="P27" s="179"/>
      <c r="Q27" s="179"/>
      <c r="R27" s="169"/>
      <c r="S27" s="169"/>
      <c r="T27" s="169"/>
      <c r="U27" s="169"/>
      <c r="V27" s="169"/>
      <c r="W27" s="169"/>
      <c r="X27" s="169"/>
      <c r="Y27" s="152"/>
      <c r="Z27" s="176"/>
      <c r="AA27" s="169"/>
      <c r="AB27" s="169"/>
      <c r="AC27" s="169"/>
      <c r="AD27" s="169"/>
      <c r="AE27" s="169"/>
      <c r="AF27" s="169"/>
      <c r="AG27" s="169"/>
      <c r="AH27" s="169"/>
      <c r="AI27" s="169"/>
      <c r="AJ27" s="169"/>
      <c r="AK27" s="169"/>
      <c r="AL27" s="169"/>
      <c r="AM27" s="169"/>
      <c r="AN27" s="169"/>
      <c r="AO27" s="169"/>
      <c r="AP27" s="169"/>
      <c r="AQ27" s="177"/>
      <c r="AR27" s="177"/>
    </row>
    <row r="28" spans="1:58" ht="18.75" customHeight="1">
      <c r="A28" s="152"/>
      <c r="B28" s="152"/>
      <c r="C28" s="179"/>
      <c r="D28" s="169"/>
      <c r="E28" s="169"/>
      <c r="F28" s="179"/>
      <c r="G28" s="179"/>
      <c r="H28" s="179"/>
      <c r="I28" s="179"/>
      <c r="J28" s="179"/>
      <c r="K28" s="179"/>
      <c r="L28" s="179"/>
      <c r="M28" s="179"/>
      <c r="N28" s="179"/>
      <c r="O28" s="179"/>
      <c r="P28" s="179"/>
      <c r="Q28" s="179"/>
      <c r="R28" s="169"/>
      <c r="S28" s="169"/>
      <c r="T28" s="169"/>
      <c r="U28" s="169"/>
      <c r="V28" s="169"/>
      <c r="W28" s="169"/>
      <c r="X28" s="169"/>
      <c r="Y28" s="152"/>
      <c r="Z28" s="176"/>
      <c r="AA28" s="169"/>
      <c r="AB28" s="169"/>
      <c r="AC28" s="169"/>
      <c r="AD28" s="169"/>
      <c r="AE28" s="169"/>
      <c r="AF28" s="169"/>
      <c r="AG28" s="169"/>
      <c r="AH28" s="169"/>
      <c r="AI28" s="169"/>
      <c r="AJ28" s="169"/>
      <c r="AK28" s="169"/>
      <c r="AL28" s="169"/>
      <c r="AM28" s="169"/>
      <c r="AN28" s="169"/>
      <c r="AO28" s="169"/>
      <c r="AP28" s="169"/>
      <c r="AQ28" s="177"/>
      <c r="AR28" s="177"/>
    </row>
    <row r="29" spans="1:58" ht="18.75" customHeight="1">
      <c r="A29" s="152"/>
      <c r="B29" s="152"/>
      <c r="C29" s="180"/>
      <c r="D29" s="181"/>
      <c r="E29" s="181"/>
      <c r="F29" s="180"/>
      <c r="G29" s="180"/>
      <c r="H29" s="180"/>
      <c r="I29" s="180"/>
      <c r="J29" s="180"/>
      <c r="K29" s="180"/>
      <c r="L29" s="180"/>
      <c r="M29" s="180"/>
      <c r="N29" s="180"/>
      <c r="O29" s="180"/>
      <c r="P29" s="180"/>
      <c r="Q29" s="180"/>
      <c r="R29" s="181"/>
      <c r="S29" s="181"/>
      <c r="T29" s="181"/>
      <c r="U29" s="181"/>
      <c r="V29" s="181"/>
      <c r="W29" s="181"/>
      <c r="X29" s="181"/>
      <c r="Y29" s="152"/>
      <c r="Z29" s="180"/>
      <c r="AA29" s="181"/>
      <c r="AB29" s="181"/>
      <c r="AC29" s="181"/>
      <c r="AD29" s="181"/>
      <c r="AE29" s="181"/>
      <c r="AF29" s="181"/>
      <c r="AG29" s="181"/>
      <c r="AH29" s="181"/>
      <c r="AI29" s="181"/>
      <c r="AJ29" s="181"/>
      <c r="AK29" s="181"/>
      <c r="AL29" s="181"/>
      <c r="AM29" s="181"/>
      <c r="AN29" s="181"/>
      <c r="AO29" s="181"/>
      <c r="AP29" s="181"/>
      <c r="AQ29" s="182"/>
      <c r="AR29" s="182"/>
    </row>
    <row r="30" spans="1:58" ht="18.75" customHeight="1">
      <c r="A30" s="152"/>
      <c r="B30" s="152"/>
      <c r="C30" s="180"/>
      <c r="D30" s="181"/>
      <c r="E30" s="181"/>
      <c r="F30" s="180"/>
      <c r="G30" s="180"/>
      <c r="H30" s="180"/>
      <c r="I30" s="180"/>
      <c r="J30" s="180"/>
      <c r="K30" s="180"/>
      <c r="L30" s="180"/>
      <c r="M30" s="180"/>
      <c r="N30" s="180"/>
      <c r="O30" s="180"/>
      <c r="P30" s="180"/>
      <c r="Q30" s="180"/>
      <c r="R30" s="181"/>
      <c r="S30" s="181"/>
      <c r="T30" s="181"/>
      <c r="U30" s="181"/>
      <c r="V30" s="181"/>
      <c r="W30" s="181"/>
      <c r="X30" s="181"/>
      <c r="Y30" s="152"/>
      <c r="Z30" s="180"/>
      <c r="AA30" s="181"/>
      <c r="AB30" s="181"/>
      <c r="AC30" s="181"/>
      <c r="AD30" s="181"/>
      <c r="AE30" s="181"/>
      <c r="AF30" s="181"/>
      <c r="AG30" s="181"/>
      <c r="AH30" s="181"/>
      <c r="AI30" s="181"/>
      <c r="AJ30" s="181"/>
      <c r="AK30" s="181"/>
      <c r="AL30" s="181"/>
      <c r="AM30" s="181"/>
      <c r="AN30" s="181"/>
      <c r="AO30" s="181"/>
      <c r="AP30" s="181"/>
      <c r="AQ30" s="182"/>
      <c r="AR30" s="182"/>
    </row>
    <row r="31" spans="1:58" ht="18.75" customHeight="1">
      <c r="A31" s="152"/>
      <c r="B31" s="152"/>
      <c r="C31" s="180"/>
      <c r="D31" s="181"/>
      <c r="E31" s="181"/>
      <c r="F31" s="180"/>
      <c r="G31" s="180"/>
      <c r="H31" s="180"/>
      <c r="I31" s="180"/>
      <c r="J31" s="180"/>
      <c r="K31" s="180"/>
      <c r="L31" s="180"/>
      <c r="M31" s="180"/>
      <c r="N31" s="180"/>
      <c r="O31" s="180"/>
      <c r="P31" s="180"/>
      <c r="Q31" s="180"/>
      <c r="R31" s="181"/>
      <c r="S31" s="181"/>
      <c r="T31" s="181"/>
      <c r="U31" s="181"/>
      <c r="V31" s="181"/>
      <c r="W31" s="181"/>
      <c r="X31" s="181"/>
      <c r="Y31" s="152"/>
      <c r="Z31" s="180"/>
      <c r="AA31" s="181"/>
      <c r="AB31" s="181"/>
      <c r="AC31" s="181"/>
      <c r="AD31" s="181"/>
      <c r="AE31" s="181"/>
      <c r="AF31" s="181"/>
      <c r="AG31" s="181"/>
      <c r="AH31" s="181"/>
      <c r="AI31" s="181"/>
      <c r="AJ31" s="181"/>
      <c r="AK31" s="181"/>
      <c r="AL31" s="181"/>
      <c r="AM31" s="181"/>
      <c r="AN31" s="181"/>
      <c r="AO31" s="181"/>
      <c r="AP31" s="181"/>
      <c r="AQ31" s="182"/>
      <c r="AR31" s="182"/>
    </row>
    <row r="32" spans="1:58" ht="18.75" customHeight="1">
      <c r="A32" s="152"/>
      <c r="B32" s="152"/>
      <c r="C32" s="180"/>
      <c r="D32" s="181"/>
      <c r="E32" s="181"/>
      <c r="F32" s="180"/>
      <c r="G32" s="180"/>
      <c r="H32" s="180"/>
      <c r="I32" s="180"/>
      <c r="J32" s="180"/>
      <c r="K32" s="180"/>
      <c r="L32" s="180"/>
      <c r="M32" s="180"/>
      <c r="N32" s="180"/>
      <c r="O32" s="180"/>
      <c r="P32" s="180"/>
      <c r="Q32" s="180"/>
      <c r="R32" s="181"/>
      <c r="S32" s="181"/>
      <c r="T32" s="181"/>
      <c r="U32" s="181"/>
      <c r="V32" s="181"/>
      <c r="W32" s="181"/>
      <c r="X32" s="181"/>
      <c r="Y32" s="152"/>
      <c r="Z32" s="180"/>
      <c r="AA32" s="181"/>
      <c r="AB32" s="181"/>
      <c r="AC32" s="181"/>
      <c r="AD32" s="181"/>
      <c r="AE32" s="181"/>
      <c r="AF32" s="181"/>
      <c r="AG32" s="181"/>
      <c r="AH32" s="181"/>
      <c r="AI32" s="181"/>
      <c r="AJ32" s="181"/>
      <c r="AK32" s="181"/>
      <c r="AL32" s="181"/>
      <c r="AM32" s="181"/>
      <c r="AN32" s="181"/>
      <c r="AO32" s="181"/>
      <c r="AP32" s="181"/>
      <c r="AQ32" s="182"/>
      <c r="AR32" s="182"/>
    </row>
    <row r="33" spans="1:45" ht="18.75" customHeight="1">
      <c r="A33" s="152"/>
      <c r="B33" s="152"/>
      <c r="C33" s="180"/>
      <c r="D33" s="181"/>
      <c r="E33" s="181"/>
      <c r="F33" s="180"/>
      <c r="G33" s="180"/>
      <c r="H33" s="180"/>
      <c r="I33" s="180"/>
      <c r="J33" s="180"/>
      <c r="K33" s="180"/>
      <c r="L33" s="180"/>
      <c r="M33" s="180"/>
      <c r="N33" s="180"/>
      <c r="O33" s="180"/>
      <c r="P33" s="180"/>
      <c r="Q33" s="180"/>
      <c r="R33" s="181"/>
      <c r="S33" s="181"/>
      <c r="T33" s="181"/>
      <c r="U33" s="181"/>
      <c r="V33" s="181"/>
      <c r="W33" s="181"/>
      <c r="X33" s="181"/>
      <c r="Y33" s="152"/>
      <c r="Z33" s="180"/>
      <c r="AA33" s="181"/>
      <c r="AB33" s="181"/>
      <c r="AC33" s="181"/>
      <c r="AD33" s="181"/>
      <c r="AE33" s="181"/>
      <c r="AF33" s="181"/>
      <c r="AG33" s="181"/>
      <c r="AH33" s="181"/>
      <c r="AI33" s="181"/>
      <c r="AJ33" s="181"/>
      <c r="AK33" s="181"/>
      <c r="AL33" s="181"/>
      <c r="AM33" s="181"/>
      <c r="AN33" s="181"/>
      <c r="AO33" s="181"/>
      <c r="AP33" s="181"/>
      <c r="AQ33" s="182"/>
      <c r="AR33" s="182"/>
    </row>
    <row r="34" spans="1:45" ht="18.75" customHeight="1">
      <c r="A34" s="152"/>
      <c r="B34" s="152"/>
      <c r="C34" s="180"/>
      <c r="D34" s="181"/>
      <c r="E34" s="181"/>
      <c r="F34" s="180"/>
      <c r="G34" s="180"/>
      <c r="H34" s="180"/>
      <c r="I34" s="180"/>
      <c r="J34" s="180"/>
      <c r="K34" s="180"/>
      <c r="L34" s="180"/>
      <c r="M34" s="180"/>
      <c r="N34" s="180"/>
      <c r="O34" s="180"/>
      <c r="P34" s="180"/>
      <c r="Q34" s="180"/>
      <c r="R34" s="181"/>
      <c r="S34" s="181"/>
      <c r="T34" s="181"/>
      <c r="U34" s="181"/>
      <c r="V34" s="181"/>
      <c r="W34" s="181"/>
      <c r="X34" s="181"/>
      <c r="Y34" s="152"/>
      <c r="Z34" s="180"/>
      <c r="AA34" s="181"/>
      <c r="AB34" s="181"/>
      <c r="AC34" s="181"/>
      <c r="AD34" s="181"/>
      <c r="AE34" s="181"/>
      <c r="AF34" s="181"/>
      <c r="AG34" s="181"/>
      <c r="AH34" s="181"/>
      <c r="AI34" s="181"/>
      <c r="AJ34" s="181"/>
      <c r="AK34" s="181"/>
      <c r="AL34" s="181"/>
      <c r="AM34" s="181"/>
      <c r="AN34" s="181"/>
      <c r="AO34" s="181"/>
      <c r="AP34" s="181"/>
      <c r="AQ34" s="182"/>
      <c r="AR34" s="182"/>
    </row>
    <row r="35" spans="1:45" ht="18.75" customHeight="1">
      <c r="A35" s="183"/>
      <c r="B35" s="184"/>
      <c r="C35" s="185"/>
      <c r="D35" s="186"/>
      <c r="E35" s="186"/>
      <c r="F35" s="185"/>
      <c r="G35" s="185"/>
      <c r="H35" s="185"/>
      <c r="I35" s="185"/>
      <c r="J35" s="185"/>
      <c r="K35" s="185"/>
      <c r="L35" s="185"/>
      <c r="M35" s="185"/>
      <c r="N35" s="185"/>
      <c r="O35" s="185"/>
      <c r="P35" s="185"/>
      <c r="Q35" s="185"/>
      <c r="R35" s="186"/>
      <c r="S35" s="186"/>
      <c r="T35" s="186"/>
      <c r="U35" s="186"/>
      <c r="V35" s="186"/>
      <c r="W35" s="186"/>
      <c r="X35" s="186"/>
      <c r="Y35" s="183"/>
      <c r="Z35" s="185"/>
      <c r="AA35" s="186"/>
      <c r="AB35" s="186"/>
      <c r="AC35" s="186"/>
      <c r="AD35" s="186"/>
      <c r="AE35" s="186"/>
      <c r="AF35" s="186"/>
      <c r="AG35" s="186"/>
      <c r="AH35" s="186"/>
      <c r="AI35" s="186"/>
      <c r="AJ35" s="186"/>
      <c r="AK35" s="186"/>
      <c r="AL35" s="186"/>
      <c r="AM35" s="186"/>
      <c r="AN35" s="186"/>
      <c r="AO35" s="186"/>
      <c r="AP35" s="186"/>
      <c r="AQ35" s="187"/>
      <c r="AR35" s="187"/>
    </row>
    <row r="36" spans="1:45">
      <c r="Q36" s="188"/>
      <c r="W36" s="110"/>
      <c r="Y36" s="1109" t="s">
        <v>706</v>
      </c>
      <c r="Z36" s="189"/>
      <c r="AA36" s="110"/>
      <c r="AB36" s="190"/>
      <c r="AC36" s="1169" t="s">
        <v>707</v>
      </c>
      <c r="AG36" s="189" t="s">
        <v>708</v>
      </c>
      <c r="AL36" s="1170" t="s">
        <v>709</v>
      </c>
      <c r="AM36" s="1170"/>
      <c r="AN36" s="110"/>
      <c r="AO36" s="1171" t="s">
        <v>779</v>
      </c>
      <c r="AP36" s="1171"/>
      <c r="AQ36" s="1171"/>
      <c r="AR36" s="1171"/>
    </row>
    <row r="37" spans="1:45">
      <c r="Q37" s="191"/>
      <c r="W37" s="110"/>
      <c r="Y37" s="1109"/>
      <c r="Z37" s="189"/>
      <c r="AA37" s="110"/>
      <c r="AB37" s="190"/>
      <c r="AC37" s="1169"/>
      <c r="AG37" s="189" t="s">
        <v>780</v>
      </c>
      <c r="AL37" s="1170"/>
      <c r="AM37" s="1170"/>
      <c r="AN37" s="110"/>
      <c r="AS37" s="110"/>
    </row>
    <row r="38" spans="1:45">
      <c r="Y38" s="192"/>
    </row>
    <row r="39" spans="1:45">
      <c r="Y39" s="128" t="s">
        <v>781</v>
      </c>
    </row>
    <row r="40" spans="1:45">
      <c r="Y40" s="131" t="s">
        <v>782</v>
      </c>
    </row>
  </sheetData>
  <mergeCells count="63">
    <mergeCell ref="A3:X3"/>
    <mergeCell ref="Y3:AR3"/>
    <mergeCell ref="A4:X4"/>
    <mergeCell ref="Y4:AR4"/>
    <mergeCell ref="A5:A10"/>
    <mergeCell ref="B5:B9"/>
    <mergeCell ref="C5:C9"/>
    <mergeCell ref="D5:D9"/>
    <mergeCell ref="E5:E9"/>
    <mergeCell ref="F5:Q5"/>
    <mergeCell ref="R5:T6"/>
    <mergeCell ref="U5:U9"/>
    <mergeCell ref="V5:X5"/>
    <mergeCell ref="Y5:Y10"/>
    <mergeCell ref="Z5:AC6"/>
    <mergeCell ref="AD5:AR5"/>
    <mergeCell ref="AG7:AG9"/>
    <mergeCell ref="AH7:AH9"/>
    <mergeCell ref="AI7:AI9"/>
    <mergeCell ref="AJ7:AM7"/>
    <mergeCell ref="F6:H6"/>
    <mergeCell ref="I6:K6"/>
    <mergeCell ref="L6:N6"/>
    <mergeCell ref="O6:Q6"/>
    <mergeCell ref="V6:V10"/>
    <mergeCell ref="S7:S9"/>
    <mergeCell ref="T7:T9"/>
    <mergeCell ref="AB7:AB10"/>
    <mergeCell ref="AC7:AC10"/>
    <mergeCell ref="AD7:AD9"/>
    <mergeCell ref="AE7:AE9"/>
    <mergeCell ref="AF7:AF9"/>
    <mergeCell ref="P7:P9"/>
    <mergeCell ref="Q7:Q9"/>
    <mergeCell ref="R7:R9"/>
    <mergeCell ref="W6:W10"/>
    <mergeCell ref="X6:X10"/>
    <mergeCell ref="K7:K9"/>
    <mergeCell ref="L7:L9"/>
    <mergeCell ref="M7:M9"/>
    <mergeCell ref="N7:N9"/>
    <mergeCell ref="O7:O9"/>
    <mergeCell ref="F7:F9"/>
    <mergeCell ref="G7:G9"/>
    <mergeCell ref="H7:H9"/>
    <mergeCell ref="I7:I9"/>
    <mergeCell ref="J7:J9"/>
    <mergeCell ref="AQ7:AQ9"/>
    <mergeCell ref="AR7:AR9"/>
    <mergeCell ref="AJ8:AJ9"/>
    <mergeCell ref="AK8:AM8"/>
    <mergeCell ref="Y36:Y37"/>
    <mergeCell ref="AC36:AC37"/>
    <mergeCell ref="AL36:AM37"/>
    <mergeCell ref="AO36:AR36"/>
    <mergeCell ref="AO6:AO9"/>
    <mergeCell ref="AP6:AP9"/>
    <mergeCell ref="AQ6:AR6"/>
    <mergeCell ref="AD6:AE6"/>
    <mergeCell ref="AF6:AM6"/>
    <mergeCell ref="AN6:AN9"/>
    <mergeCell ref="Z7:Z10"/>
    <mergeCell ref="AA7:AA10"/>
  </mergeCells>
  <phoneticPr fontId="57" type="noConversion"/>
  <printOptions horizontalCentered="1"/>
  <pageMargins left="0.98402777777777795" right="0.98402777777777795" top="0.78749999999999998" bottom="0.78749999999999998" header="1.22013888888889" footer="0.51180555555555496"/>
  <pageSetup paperSize="9" fitToWidth="0" orientation="landscape" cellComments="atEnd" useFirstPageNumber="1" horizontalDpi="300" verticalDpi="300"/>
  <headerFooter>
    <oddHeader>&amp;R&amp;"標楷體,標準"本表共2頁，第&amp;P頁     　　</oddHead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31"/>
  <sheetViews>
    <sheetView zoomScaleNormal="100" workbookViewId="0">
      <selection activeCell="D16" sqref="D16"/>
    </sheetView>
  </sheetViews>
  <sheetFormatPr defaultColWidth="13.44140625" defaultRowHeight="16.2"/>
  <cols>
    <col min="1" max="1" width="11.21875" style="193" customWidth="1"/>
    <col min="2" max="2" width="9" style="193" customWidth="1"/>
    <col min="3" max="19" width="8.33203125" style="193" customWidth="1"/>
    <col min="20" max="20" width="7.21875" style="193" customWidth="1"/>
    <col min="21" max="21" width="11.21875" style="193" customWidth="1"/>
    <col min="22" max="38" width="9.77734375" style="193" customWidth="1"/>
    <col min="39" max="257" width="13.44140625" style="193"/>
    <col min="258" max="16384" width="13.44140625" style="194"/>
  </cols>
  <sheetData>
    <row r="1" spans="1:40" ht="16.5" customHeight="1">
      <c r="A1" s="1201" t="s">
        <v>627</v>
      </c>
      <c r="B1" s="1201"/>
      <c r="P1" s="1193" t="s">
        <v>783</v>
      </c>
      <c r="Q1" s="1193"/>
      <c r="R1" s="1199" t="s">
        <v>784</v>
      </c>
      <c r="S1" s="1199"/>
      <c r="T1" s="1199"/>
      <c r="U1" s="1201" t="s">
        <v>627</v>
      </c>
      <c r="V1" s="1201"/>
      <c r="W1" s="197"/>
      <c r="AH1" s="1193" t="s">
        <v>783</v>
      </c>
      <c r="AI1" s="1193"/>
      <c r="AJ1" s="1199" t="s">
        <v>784</v>
      </c>
      <c r="AK1" s="1199"/>
      <c r="AL1" s="1199"/>
    </row>
    <row r="2" spans="1:40" ht="16.5" customHeight="1">
      <c r="A2" s="1201"/>
      <c r="B2" s="1201"/>
      <c r="P2" s="1193"/>
      <c r="Q2" s="1193"/>
      <c r="R2" s="1199"/>
      <c r="S2" s="1199"/>
      <c r="T2" s="1199"/>
      <c r="U2" s="1201"/>
      <c r="V2" s="1201"/>
      <c r="W2" s="197"/>
      <c r="AH2" s="1193"/>
      <c r="AI2" s="1193"/>
      <c r="AJ2" s="1199"/>
      <c r="AK2" s="1199"/>
      <c r="AL2" s="1199"/>
    </row>
    <row r="3" spans="1:40" s="197" customFormat="1" ht="27" customHeight="1">
      <c r="A3" s="1193" t="s">
        <v>785</v>
      </c>
      <c r="B3" s="1193"/>
      <c r="C3" s="198" t="s">
        <v>786</v>
      </c>
      <c r="D3" s="199"/>
      <c r="E3" s="199"/>
      <c r="F3" s="199"/>
      <c r="G3" s="199"/>
      <c r="H3" s="199"/>
      <c r="I3" s="199"/>
      <c r="J3" s="199"/>
      <c r="K3" s="199"/>
      <c r="L3" s="199"/>
      <c r="M3" s="199"/>
      <c r="N3" s="199"/>
      <c r="O3" s="199"/>
      <c r="P3" s="1193" t="s">
        <v>787</v>
      </c>
      <c r="Q3" s="1193"/>
      <c r="R3" s="1200" t="s">
        <v>788</v>
      </c>
      <c r="S3" s="1200"/>
      <c r="T3" s="1200"/>
      <c r="U3" s="1193" t="s">
        <v>789</v>
      </c>
      <c r="V3" s="1193"/>
      <c r="W3" s="198" t="s">
        <v>786</v>
      </c>
      <c r="X3" s="199"/>
      <c r="Y3" s="199"/>
      <c r="Z3" s="199"/>
      <c r="AA3" s="199"/>
      <c r="AB3" s="199"/>
      <c r="AC3" s="199"/>
      <c r="AD3" s="199"/>
      <c r="AE3" s="199"/>
      <c r="AF3" s="199"/>
      <c r="AG3" s="199"/>
      <c r="AH3" s="1193" t="s">
        <v>787</v>
      </c>
      <c r="AI3" s="1193"/>
      <c r="AJ3" s="1200" t="s">
        <v>788</v>
      </c>
      <c r="AK3" s="1200"/>
      <c r="AL3" s="1200"/>
    </row>
    <row r="4" spans="1:40" ht="19.5" customHeight="1">
      <c r="A4" s="200"/>
      <c r="B4" s="201"/>
      <c r="C4" s="202"/>
      <c r="F4" s="202"/>
      <c r="U4" s="200"/>
      <c r="V4" s="200"/>
      <c r="W4" s="201"/>
      <c r="X4" s="202"/>
    </row>
    <row r="5" spans="1:40" ht="26.25" customHeight="1">
      <c r="A5" s="1196" t="s">
        <v>790</v>
      </c>
      <c r="B5" s="1196"/>
      <c r="C5" s="1196"/>
      <c r="D5" s="1196"/>
      <c r="E5" s="1196"/>
      <c r="F5" s="1196"/>
      <c r="G5" s="1196"/>
      <c r="H5" s="1196"/>
      <c r="I5" s="1196"/>
      <c r="J5" s="1196"/>
      <c r="K5" s="1196"/>
      <c r="L5" s="1196"/>
      <c r="M5" s="1196"/>
      <c r="N5" s="1196"/>
      <c r="O5" s="1196"/>
      <c r="P5" s="1196"/>
      <c r="Q5" s="1196"/>
      <c r="R5" s="1196"/>
      <c r="S5" s="1196"/>
      <c r="T5" s="1196"/>
      <c r="U5" s="1196" t="s">
        <v>791</v>
      </c>
      <c r="V5" s="1196"/>
      <c r="W5" s="1196"/>
      <c r="X5" s="1196"/>
      <c r="Y5" s="1196"/>
      <c r="Z5" s="1196"/>
      <c r="AA5" s="1196"/>
      <c r="AB5" s="1196"/>
      <c r="AC5" s="1196"/>
      <c r="AD5" s="1196"/>
      <c r="AE5" s="1196"/>
      <c r="AF5" s="1196"/>
      <c r="AG5" s="1196"/>
      <c r="AH5" s="1196"/>
      <c r="AI5" s="1196"/>
      <c r="AJ5" s="1196"/>
      <c r="AK5" s="1196"/>
      <c r="AL5" s="1196"/>
    </row>
    <row r="6" spans="1:40" ht="8.25" customHeight="1">
      <c r="A6" s="203"/>
      <c r="B6" s="204"/>
      <c r="C6" s="204"/>
      <c r="D6" s="204"/>
      <c r="E6" s="204"/>
      <c r="F6" s="204"/>
      <c r="G6" s="204"/>
      <c r="H6" s="204"/>
      <c r="I6" s="204"/>
      <c r="J6" s="204"/>
      <c r="K6" s="204"/>
      <c r="L6" s="204"/>
      <c r="M6" s="204"/>
      <c r="N6" s="204"/>
      <c r="O6" s="204"/>
      <c r="P6" s="204"/>
      <c r="U6" s="203"/>
      <c r="V6" s="204"/>
      <c r="W6" s="204"/>
      <c r="X6" s="204"/>
      <c r="Y6" s="204"/>
      <c r="Z6" s="204"/>
      <c r="AA6" s="204"/>
      <c r="AB6" s="204"/>
      <c r="AC6" s="204"/>
      <c r="AD6" s="204"/>
      <c r="AE6" s="204"/>
      <c r="AF6" s="204"/>
      <c r="AG6" s="204"/>
    </row>
    <row r="7" spans="1:40" ht="17.25" customHeight="1">
      <c r="A7" s="1197" t="s">
        <v>792</v>
      </c>
      <c r="B7" s="1197"/>
      <c r="C7" s="1197"/>
      <c r="D7" s="1197"/>
      <c r="E7" s="1197"/>
      <c r="F7" s="1197"/>
      <c r="G7" s="1197"/>
      <c r="H7" s="1197"/>
      <c r="I7" s="1197"/>
      <c r="J7" s="1197"/>
      <c r="K7" s="1197"/>
      <c r="L7" s="1197"/>
      <c r="M7" s="1197"/>
      <c r="N7" s="1197"/>
      <c r="O7" s="1197"/>
      <c r="P7" s="1197"/>
      <c r="Q7" s="1197"/>
      <c r="R7" s="1197"/>
      <c r="S7" s="1198" t="s">
        <v>793</v>
      </c>
      <c r="T7" s="1198"/>
      <c r="U7" s="1197" t="s">
        <v>794</v>
      </c>
      <c r="V7" s="1197"/>
      <c r="W7" s="1197"/>
      <c r="X7" s="1197"/>
      <c r="Y7" s="1197"/>
      <c r="Z7" s="1197"/>
      <c r="AA7" s="1197"/>
      <c r="AB7" s="1197"/>
      <c r="AC7" s="1197"/>
      <c r="AD7" s="1197"/>
      <c r="AE7" s="1197"/>
      <c r="AF7" s="1197"/>
      <c r="AG7" s="1197"/>
      <c r="AH7" s="1197"/>
      <c r="AI7" s="1197"/>
      <c r="AJ7" s="1197"/>
      <c r="AK7" s="1198" t="s">
        <v>793</v>
      </c>
      <c r="AL7" s="1198"/>
      <c r="AM7" s="200"/>
      <c r="AN7" s="200"/>
    </row>
    <row r="8" spans="1:40" s="200" customFormat="1" ht="25.05" customHeight="1">
      <c r="A8" s="1192" t="s">
        <v>795</v>
      </c>
      <c r="B8" s="1193" t="s">
        <v>796</v>
      </c>
      <c r="C8" s="1193"/>
      <c r="D8" s="1193"/>
      <c r="E8" s="1190" t="s">
        <v>797</v>
      </c>
      <c r="F8" s="1190"/>
      <c r="G8" s="1190"/>
      <c r="H8" s="1190"/>
      <c r="I8" s="1190"/>
      <c r="J8" s="1190"/>
      <c r="K8" s="1190"/>
      <c r="L8" s="1190"/>
      <c r="M8" s="1190"/>
      <c r="N8" s="1190"/>
      <c r="O8" s="1190"/>
      <c r="P8" s="1190"/>
      <c r="Q8" s="1190"/>
      <c r="R8" s="1190"/>
      <c r="S8" s="1190"/>
      <c r="T8" s="1190"/>
      <c r="U8" s="1192" t="s">
        <v>795</v>
      </c>
      <c r="V8" s="1194" t="s">
        <v>798</v>
      </c>
      <c r="W8" s="1194"/>
      <c r="X8" s="1194"/>
      <c r="Y8" s="1194"/>
      <c r="Z8" s="1194"/>
      <c r="AA8" s="1194"/>
      <c r="AB8" s="1194"/>
      <c r="AC8" s="1194"/>
      <c r="AD8" s="1194"/>
      <c r="AE8" s="1194"/>
      <c r="AF8" s="1194"/>
      <c r="AG8" s="1194"/>
      <c r="AH8" s="1194"/>
      <c r="AI8" s="1194"/>
      <c r="AJ8" s="1194"/>
      <c r="AK8" s="1194"/>
      <c r="AL8" s="1189" t="s">
        <v>799</v>
      </c>
    </row>
    <row r="9" spans="1:40" s="200" customFormat="1" ht="30.75" customHeight="1">
      <c r="A9" s="1192"/>
      <c r="B9" s="1193"/>
      <c r="C9" s="1193"/>
      <c r="D9" s="1193"/>
      <c r="E9" s="1190" t="s">
        <v>639</v>
      </c>
      <c r="F9" s="1190"/>
      <c r="G9" s="1190" t="s">
        <v>800</v>
      </c>
      <c r="H9" s="1190"/>
      <c r="I9" s="1190" t="s">
        <v>801</v>
      </c>
      <c r="J9" s="1190"/>
      <c r="K9" s="1190" t="s">
        <v>802</v>
      </c>
      <c r="L9" s="1190"/>
      <c r="M9" s="1190" t="s">
        <v>803</v>
      </c>
      <c r="N9" s="1190"/>
      <c r="O9" s="1190" t="s">
        <v>804</v>
      </c>
      <c r="P9" s="1190"/>
      <c r="Q9" s="1190" t="s">
        <v>805</v>
      </c>
      <c r="R9" s="1190"/>
      <c r="S9" s="1190" t="s">
        <v>806</v>
      </c>
      <c r="T9" s="1190"/>
      <c r="U9" s="1192"/>
      <c r="V9" s="1191" t="s">
        <v>639</v>
      </c>
      <c r="W9" s="1191"/>
      <c r="X9" s="1190" t="s">
        <v>807</v>
      </c>
      <c r="Y9" s="1190"/>
      <c r="Z9" s="1190" t="s">
        <v>808</v>
      </c>
      <c r="AA9" s="1190"/>
      <c r="AB9" s="1190" t="s">
        <v>809</v>
      </c>
      <c r="AC9" s="1190"/>
      <c r="AD9" s="1190" t="s">
        <v>810</v>
      </c>
      <c r="AE9" s="1190"/>
      <c r="AF9" s="1190" t="s">
        <v>811</v>
      </c>
      <c r="AG9" s="1190"/>
      <c r="AH9" s="1190" t="s">
        <v>812</v>
      </c>
      <c r="AI9" s="1190"/>
      <c r="AJ9" s="1195" t="s">
        <v>806</v>
      </c>
      <c r="AK9" s="1195"/>
      <c r="AL9" s="1189"/>
    </row>
    <row r="10" spans="1:40" s="200" customFormat="1" ht="33" customHeight="1">
      <c r="A10" s="1192"/>
      <c r="B10" s="206" t="s">
        <v>813</v>
      </c>
      <c r="C10" s="207" t="s">
        <v>814</v>
      </c>
      <c r="D10" s="207" t="s">
        <v>815</v>
      </c>
      <c r="E10" s="207" t="s">
        <v>814</v>
      </c>
      <c r="F10" s="207" t="s">
        <v>815</v>
      </c>
      <c r="G10" s="207" t="s">
        <v>814</v>
      </c>
      <c r="H10" s="207" t="s">
        <v>815</v>
      </c>
      <c r="I10" s="207" t="s">
        <v>814</v>
      </c>
      <c r="J10" s="207" t="s">
        <v>815</v>
      </c>
      <c r="K10" s="207" t="s">
        <v>814</v>
      </c>
      <c r="L10" s="207" t="s">
        <v>815</v>
      </c>
      <c r="M10" s="207" t="s">
        <v>814</v>
      </c>
      <c r="N10" s="207" t="s">
        <v>815</v>
      </c>
      <c r="O10" s="207" t="s">
        <v>814</v>
      </c>
      <c r="P10" s="207" t="s">
        <v>815</v>
      </c>
      <c r="Q10" s="207" t="s">
        <v>814</v>
      </c>
      <c r="R10" s="207" t="s">
        <v>815</v>
      </c>
      <c r="S10" s="207" t="s">
        <v>814</v>
      </c>
      <c r="T10" s="207" t="s">
        <v>815</v>
      </c>
      <c r="U10" s="1192"/>
      <c r="V10" s="208" t="s">
        <v>814</v>
      </c>
      <c r="W10" s="207" t="s">
        <v>815</v>
      </c>
      <c r="X10" s="207" t="s">
        <v>814</v>
      </c>
      <c r="Y10" s="207" t="s">
        <v>815</v>
      </c>
      <c r="Z10" s="207" t="s">
        <v>814</v>
      </c>
      <c r="AA10" s="207" t="s">
        <v>815</v>
      </c>
      <c r="AB10" s="207" t="s">
        <v>814</v>
      </c>
      <c r="AC10" s="207" t="s">
        <v>815</v>
      </c>
      <c r="AD10" s="207" t="s">
        <v>814</v>
      </c>
      <c r="AE10" s="207" t="s">
        <v>815</v>
      </c>
      <c r="AF10" s="207" t="s">
        <v>814</v>
      </c>
      <c r="AG10" s="207" t="s">
        <v>815</v>
      </c>
      <c r="AH10" s="207" t="s">
        <v>814</v>
      </c>
      <c r="AI10" s="207" t="s">
        <v>815</v>
      </c>
      <c r="AJ10" s="207" t="s">
        <v>814</v>
      </c>
      <c r="AK10" s="209" t="s">
        <v>815</v>
      </c>
      <c r="AL10" s="1189"/>
    </row>
    <row r="11" spans="1:40" ht="21.9" customHeight="1">
      <c r="A11" s="210" t="s">
        <v>816</v>
      </c>
      <c r="B11" s="211"/>
      <c r="C11" s="211"/>
      <c r="D11" s="211"/>
      <c r="E11" s="211"/>
      <c r="F11" s="211"/>
      <c r="G11" s="211"/>
      <c r="H11" s="211"/>
      <c r="I11" s="211"/>
      <c r="J11" s="211"/>
      <c r="K11" s="211"/>
      <c r="L11" s="211"/>
      <c r="M11" s="211"/>
      <c r="N11" s="211"/>
      <c r="O11" s="211"/>
      <c r="P11" s="211"/>
      <c r="Q11" s="211"/>
      <c r="R11" s="211"/>
      <c r="S11" s="211"/>
      <c r="T11" s="211"/>
      <c r="U11" s="210" t="s">
        <v>816</v>
      </c>
      <c r="V11" s="212"/>
      <c r="W11" s="213"/>
      <c r="X11" s="213"/>
      <c r="Y11" s="213"/>
      <c r="Z11" s="213"/>
      <c r="AA11" s="213"/>
      <c r="AB11" s="213"/>
      <c r="AC11" s="213"/>
      <c r="AD11" s="213"/>
      <c r="AE11" s="213"/>
      <c r="AF11" s="213"/>
      <c r="AG11" s="213"/>
      <c r="AH11" s="213"/>
      <c r="AI11" s="213"/>
      <c r="AJ11" s="213"/>
      <c r="AK11" s="213"/>
      <c r="AL11" s="214"/>
    </row>
    <row r="12" spans="1:40" ht="21.9" customHeight="1">
      <c r="A12" s="215" t="s">
        <v>817</v>
      </c>
      <c r="B12" s="216"/>
      <c r="C12" s="216"/>
      <c r="D12" s="216"/>
      <c r="E12" s="216"/>
      <c r="F12" s="216"/>
      <c r="G12" s="216"/>
      <c r="H12" s="216"/>
      <c r="I12" s="216"/>
      <c r="J12" s="216"/>
      <c r="K12" s="216"/>
      <c r="L12" s="216"/>
      <c r="M12" s="216"/>
      <c r="N12" s="216"/>
      <c r="O12" s="216"/>
      <c r="P12" s="216"/>
      <c r="Q12" s="216"/>
      <c r="R12" s="216"/>
      <c r="S12" s="216"/>
      <c r="T12" s="216"/>
      <c r="U12" s="215" t="s">
        <v>817</v>
      </c>
      <c r="V12" s="217"/>
      <c r="W12" s="218"/>
      <c r="X12" s="218"/>
      <c r="Y12" s="218"/>
      <c r="Z12" s="218"/>
      <c r="AA12" s="218"/>
      <c r="AB12" s="218"/>
      <c r="AC12" s="218"/>
      <c r="AD12" s="218"/>
      <c r="AE12" s="218"/>
      <c r="AF12" s="218"/>
      <c r="AG12" s="218"/>
      <c r="AH12" s="218"/>
      <c r="AI12" s="218"/>
      <c r="AJ12" s="218"/>
      <c r="AK12" s="218"/>
      <c r="AL12" s="219"/>
    </row>
    <row r="13" spans="1:40" ht="21.9" customHeight="1">
      <c r="A13" s="215" t="s">
        <v>818</v>
      </c>
      <c r="B13" s="220">
        <v>38</v>
      </c>
      <c r="C13" s="220">
        <v>15</v>
      </c>
      <c r="D13" s="220">
        <v>23</v>
      </c>
      <c r="E13" s="220">
        <v>6</v>
      </c>
      <c r="F13" s="220">
        <v>17</v>
      </c>
      <c r="G13" s="220">
        <v>6</v>
      </c>
      <c r="H13" s="220">
        <v>15</v>
      </c>
      <c r="I13" s="220">
        <v>0</v>
      </c>
      <c r="J13" s="220">
        <v>1</v>
      </c>
      <c r="K13" s="220">
        <v>0</v>
      </c>
      <c r="L13" s="220">
        <v>0</v>
      </c>
      <c r="M13" s="220">
        <v>0</v>
      </c>
      <c r="N13" s="220">
        <v>0</v>
      </c>
      <c r="O13" s="220">
        <v>0</v>
      </c>
      <c r="P13" s="220">
        <v>0</v>
      </c>
      <c r="Q13" s="220">
        <v>0</v>
      </c>
      <c r="R13" s="220">
        <v>1</v>
      </c>
      <c r="S13" s="220">
        <v>0</v>
      </c>
      <c r="T13" s="220">
        <v>0</v>
      </c>
      <c r="U13" s="221" t="s">
        <v>818</v>
      </c>
      <c r="V13" s="222">
        <v>9</v>
      </c>
      <c r="W13" s="223">
        <v>6</v>
      </c>
      <c r="X13" s="223">
        <v>1</v>
      </c>
      <c r="Y13" s="223">
        <v>0</v>
      </c>
      <c r="Z13" s="223">
        <v>0</v>
      </c>
      <c r="AA13" s="223">
        <v>0</v>
      </c>
      <c r="AB13" s="223">
        <v>7</v>
      </c>
      <c r="AC13" s="223">
        <v>5</v>
      </c>
      <c r="AD13" s="223">
        <v>0</v>
      </c>
      <c r="AE13" s="223">
        <v>0</v>
      </c>
      <c r="AF13" s="223">
        <v>0</v>
      </c>
      <c r="AG13" s="223">
        <v>0</v>
      </c>
      <c r="AH13" s="223">
        <v>1</v>
      </c>
      <c r="AI13" s="223">
        <v>1</v>
      </c>
      <c r="AJ13" s="223">
        <v>0</v>
      </c>
      <c r="AK13" s="223">
        <v>0</v>
      </c>
      <c r="AL13" s="224">
        <v>1</v>
      </c>
    </row>
    <row r="14" spans="1:40" ht="21.9" customHeight="1">
      <c r="A14" s="215"/>
      <c r="B14" s="216"/>
      <c r="C14" s="216"/>
      <c r="D14" s="216"/>
      <c r="E14" s="216"/>
      <c r="F14" s="216"/>
      <c r="G14" s="216"/>
      <c r="H14" s="216"/>
      <c r="I14" s="216"/>
      <c r="J14" s="216"/>
      <c r="K14" s="216"/>
      <c r="L14" s="216"/>
      <c r="M14" s="216"/>
      <c r="N14" s="216"/>
      <c r="O14" s="216"/>
      <c r="P14" s="216"/>
      <c r="Q14" s="216"/>
      <c r="R14" s="216"/>
      <c r="S14" s="216"/>
      <c r="T14" s="216"/>
      <c r="U14" s="215"/>
      <c r="V14" s="217"/>
      <c r="W14" s="218"/>
      <c r="X14" s="218"/>
      <c r="Y14" s="218"/>
      <c r="Z14" s="218"/>
      <c r="AA14" s="218"/>
      <c r="AB14" s="218"/>
      <c r="AC14" s="218"/>
      <c r="AD14" s="218"/>
      <c r="AE14" s="218"/>
      <c r="AF14" s="218"/>
      <c r="AG14" s="218"/>
      <c r="AH14" s="218"/>
      <c r="AI14" s="218"/>
      <c r="AJ14" s="218"/>
      <c r="AK14" s="218"/>
      <c r="AL14" s="219"/>
    </row>
    <row r="15" spans="1:40" ht="21.9" customHeight="1">
      <c r="A15" s="215"/>
      <c r="B15" s="216"/>
      <c r="C15" s="216"/>
      <c r="D15" s="216"/>
      <c r="E15" s="216"/>
      <c r="F15" s="216"/>
      <c r="G15" s="216"/>
      <c r="H15" s="216"/>
      <c r="I15" s="216"/>
      <c r="J15" s="216"/>
      <c r="K15" s="216"/>
      <c r="L15" s="216"/>
      <c r="M15" s="216"/>
      <c r="N15" s="216"/>
      <c r="O15" s="216"/>
      <c r="P15" s="216"/>
      <c r="Q15" s="216"/>
      <c r="R15" s="216"/>
      <c r="S15" s="216"/>
      <c r="T15" s="216"/>
      <c r="U15" s="215"/>
      <c r="V15" s="217"/>
      <c r="W15" s="218"/>
      <c r="X15" s="218"/>
      <c r="Y15" s="218"/>
      <c r="Z15" s="218"/>
      <c r="AA15" s="218"/>
      <c r="AB15" s="218"/>
      <c r="AC15" s="218"/>
      <c r="AD15" s="218"/>
      <c r="AE15" s="218"/>
      <c r="AF15" s="218"/>
      <c r="AG15" s="218"/>
      <c r="AH15" s="218"/>
      <c r="AI15" s="218"/>
      <c r="AJ15" s="218"/>
      <c r="AK15" s="218"/>
      <c r="AL15" s="219"/>
    </row>
    <row r="16" spans="1:40" ht="21.9" customHeight="1">
      <c r="A16" s="215"/>
      <c r="B16" s="216"/>
      <c r="C16" s="216"/>
      <c r="D16" s="216"/>
      <c r="E16" s="216"/>
      <c r="F16" s="216"/>
      <c r="G16" s="216"/>
      <c r="H16" s="216"/>
      <c r="I16" s="216"/>
      <c r="J16" s="216"/>
      <c r="K16" s="216"/>
      <c r="L16" s="216"/>
      <c r="M16" s="216"/>
      <c r="N16" s="216"/>
      <c r="O16" s="216"/>
      <c r="P16" s="216"/>
      <c r="Q16" s="216"/>
      <c r="R16" s="216"/>
      <c r="S16" s="216"/>
      <c r="T16" s="216"/>
      <c r="U16" s="215"/>
      <c r="V16" s="217"/>
      <c r="W16" s="218"/>
      <c r="X16" s="218"/>
      <c r="Y16" s="218"/>
      <c r="Z16" s="218"/>
      <c r="AA16" s="218"/>
      <c r="AB16" s="218"/>
      <c r="AC16" s="218"/>
      <c r="AD16" s="218"/>
      <c r="AE16" s="218"/>
      <c r="AF16" s="218"/>
      <c r="AG16" s="218"/>
      <c r="AH16" s="218"/>
      <c r="AI16" s="218"/>
      <c r="AJ16" s="218"/>
      <c r="AK16" s="218"/>
      <c r="AL16" s="219"/>
    </row>
    <row r="17" spans="1:38" ht="21.9" customHeight="1">
      <c r="A17" s="215"/>
      <c r="B17" s="216"/>
      <c r="C17" s="216"/>
      <c r="D17" s="216"/>
      <c r="E17" s="216"/>
      <c r="F17" s="216"/>
      <c r="G17" s="216"/>
      <c r="H17" s="216"/>
      <c r="I17" s="216"/>
      <c r="J17" s="216"/>
      <c r="K17" s="216"/>
      <c r="L17" s="216"/>
      <c r="M17" s="216"/>
      <c r="N17" s="216"/>
      <c r="O17" s="216"/>
      <c r="P17" s="216"/>
      <c r="Q17" s="216"/>
      <c r="R17" s="216"/>
      <c r="S17" s="216"/>
      <c r="T17" s="216"/>
      <c r="U17" s="215"/>
      <c r="V17" s="217"/>
      <c r="W17" s="218"/>
      <c r="X17" s="218"/>
      <c r="Y17" s="218"/>
      <c r="Z17" s="218"/>
      <c r="AA17" s="218"/>
      <c r="AB17" s="218"/>
      <c r="AC17" s="218"/>
      <c r="AD17" s="218"/>
      <c r="AE17" s="218"/>
      <c r="AF17" s="218"/>
      <c r="AG17" s="218"/>
      <c r="AH17" s="218"/>
      <c r="AI17" s="218"/>
      <c r="AJ17" s="218"/>
      <c r="AK17" s="218"/>
      <c r="AL17" s="219"/>
    </row>
    <row r="18" spans="1:38" ht="21.9" customHeight="1">
      <c r="A18" s="215"/>
      <c r="B18" s="216"/>
      <c r="C18" s="216"/>
      <c r="D18" s="216"/>
      <c r="E18" s="216"/>
      <c r="F18" s="216"/>
      <c r="G18" s="216"/>
      <c r="H18" s="216"/>
      <c r="I18" s="216"/>
      <c r="J18" s="216"/>
      <c r="K18" s="216"/>
      <c r="L18" s="216"/>
      <c r="M18" s="216"/>
      <c r="N18" s="216"/>
      <c r="O18" s="216"/>
      <c r="P18" s="216"/>
      <c r="Q18" s="216"/>
      <c r="R18" s="216"/>
      <c r="S18" s="216"/>
      <c r="T18" s="216"/>
      <c r="U18" s="215"/>
      <c r="V18" s="217"/>
      <c r="W18" s="218"/>
      <c r="X18" s="218"/>
      <c r="Y18" s="218"/>
      <c r="Z18" s="218"/>
      <c r="AA18" s="218"/>
      <c r="AB18" s="218"/>
      <c r="AC18" s="218"/>
      <c r="AD18" s="218"/>
      <c r="AE18" s="218"/>
      <c r="AF18" s="218"/>
      <c r="AG18" s="218"/>
      <c r="AH18" s="218"/>
      <c r="AI18" s="218"/>
      <c r="AJ18" s="218"/>
      <c r="AK18" s="218"/>
      <c r="AL18" s="219"/>
    </row>
    <row r="19" spans="1:38" ht="21.9" customHeight="1">
      <c r="A19" s="215"/>
      <c r="B19" s="216"/>
      <c r="C19" s="216"/>
      <c r="D19" s="216"/>
      <c r="E19" s="216"/>
      <c r="F19" s="216"/>
      <c r="G19" s="216"/>
      <c r="H19" s="216"/>
      <c r="I19" s="216"/>
      <c r="J19" s="216"/>
      <c r="K19" s="216"/>
      <c r="L19" s="216"/>
      <c r="M19" s="216"/>
      <c r="N19" s="216"/>
      <c r="O19" s="216"/>
      <c r="P19" s="216"/>
      <c r="Q19" s="216"/>
      <c r="R19" s="216"/>
      <c r="S19" s="216"/>
      <c r="T19" s="216"/>
      <c r="U19" s="215"/>
      <c r="V19" s="217"/>
      <c r="W19" s="218"/>
      <c r="X19" s="218"/>
      <c r="Y19" s="218"/>
      <c r="Z19" s="218"/>
      <c r="AA19" s="218"/>
      <c r="AB19" s="218"/>
      <c r="AC19" s="218"/>
      <c r="AD19" s="218"/>
      <c r="AE19" s="218"/>
      <c r="AF19" s="218"/>
      <c r="AG19" s="218"/>
      <c r="AH19" s="218"/>
      <c r="AI19" s="218"/>
      <c r="AJ19" s="218"/>
      <c r="AK19" s="218"/>
      <c r="AL19" s="219"/>
    </row>
    <row r="20" spans="1:38" ht="21.9" customHeight="1">
      <c r="A20" s="215"/>
      <c r="B20" s="216"/>
      <c r="C20" s="216"/>
      <c r="D20" s="216"/>
      <c r="E20" s="216"/>
      <c r="F20" s="216"/>
      <c r="G20" s="216"/>
      <c r="H20" s="216"/>
      <c r="I20" s="216"/>
      <c r="J20" s="216"/>
      <c r="K20" s="216"/>
      <c r="L20" s="216"/>
      <c r="M20" s="216"/>
      <c r="N20" s="216"/>
      <c r="O20" s="216"/>
      <c r="P20" s="216"/>
      <c r="Q20" s="216"/>
      <c r="R20" s="216"/>
      <c r="S20" s="216"/>
      <c r="T20" s="216"/>
      <c r="U20" s="215"/>
      <c r="V20" s="217"/>
      <c r="W20" s="218"/>
      <c r="X20" s="218"/>
      <c r="Y20" s="218"/>
      <c r="Z20" s="218"/>
      <c r="AA20" s="218"/>
      <c r="AB20" s="218"/>
      <c r="AC20" s="218"/>
      <c r="AD20" s="218"/>
      <c r="AE20" s="218"/>
      <c r="AF20" s="218"/>
      <c r="AG20" s="218"/>
      <c r="AH20" s="218"/>
      <c r="AI20" s="218"/>
      <c r="AJ20" s="218"/>
      <c r="AK20" s="218"/>
      <c r="AL20" s="219"/>
    </row>
    <row r="21" spans="1:38" ht="21.9" customHeight="1">
      <c r="A21" s="225"/>
      <c r="B21" s="216"/>
      <c r="C21" s="216"/>
      <c r="D21" s="216"/>
      <c r="E21" s="216"/>
      <c r="F21" s="216"/>
      <c r="G21" s="216"/>
      <c r="H21" s="216"/>
      <c r="I21" s="216"/>
      <c r="J21" s="216"/>
      <c r="K21" s="216"/>
      <c r="L21" s="216"/>
      <c r="M21" s="216"/>
      <c r="N21" s="216"/>
      <c r="O21" s="216"/>
      <c r="P21" s="216"/>
      <c r="Q21" s="216"/>
      <c r="R21" s="216"/>
      <c r="S21" s="216"/>
      <c r="T21" s="216"/>
      <c r="U21" s="225"/>
      <c r="V21" s="217"/>
      <c r="W21" s="218"/>
      <c r="X21" s="218"/>
      <c r="Y21" s="218"/>
      <c r="Z21" s="218"/>
      <c r="AA21" s="218"/>
      <c r="AB21" s="218"/>
      <c r="AC21" s="218"/>
      <c r="AD21" s="218"/>
      <c r="AE21" s="218"/>
      <c r="AF21" s="218"/>
      <c r="AG21" s="218"/>
      <c r="AH21" s="218"/>
      <c r="AI21" s="218"/>
      <c r="AJ21" s="218"/>
      <c r="AK21" s="218"/>
      <c r="AL21" s="219"/>
    </row>
    <row r="22" spans="1:38" ht="21.9" customHeight="1">
      <c r="A22" s="215"/>
      <c r="B22" s="216"/>
      <c r="C22" s="216"/>
      <c r="D22" s="216"/>
      <c r="E22" s="216"/>
      <c r="F22" s="216"/>
      <c r="G22" s="216"/>
      <c r="H22" s="216"/>
      <c r="I22" s="216"/>
      <c r="J22" s="216"/>
      <c r="K22" s="216"/>
      <c r="L22" s="216"/>
      <c r="M22" s="216"/>
      <c r="N22" s="216"/>
      <c r="O22" s="216"/>
      <c r="P22" s="216"/>
      <c r="Q22" s="216"/>
      <c r="R22" s="216"/>
      <c r="S22" s="216"/>
      <c r="T22" s="216"/>
      <c r="U22" s="215"/>
      <c r="V22" s="217"/>
      <c r="W22" s="218"/>
      <c r="X22" s="218"/>
      <c r="Y22" s="218"/>
      <c r="Z22" s="218"/>
      <c r="AA22" s="218"/>
      <c r="AB22" s="218"/>
      <c r="AC22" s="218"/>
      <c r="AD22" s="218"/>
      <c r="AE22" s="218"/>
      <c r="AF22" s="218"/>
      <c r="AG22" s="218"/>
      <c r="AH22" s="218"/>
      <c r="AI22" s="218"/>
      <c r="AJ22" s="218"/>
      <c r="AK22" s="226"/>
      <c r="AL22" s="217"/>
    </row>
    <row r="23" spans="1:38" ht="21.9" customHeight="1">
      <c r="A23" s="215"/>
      <c r="B23" s="216"/>
      <c r="C23" s="216"/>
      <c r="D23" s="216"/>
      <c r="E23" s="216"/>
      <c r="F23" s="216"/>
      <c r="G23" s="216"/>
      <c r="H23" s="216"/>
      <c r="I23" s="216"/>
      <c r="J23" s="216"/>
      <c r="K23" s="216"/>
      <c r="L23" s="216"/>
      <c r="M23" s="216"/>
      <c r="N23" s="216"/>
      <c r="O23" s="216"/>
      <c r="P23" s="216"/>
      <c r="Q23" s="216"/>
      <c r="R23" s="216"/>
      <c r="S23" s="216"/>
      <c r="T23" s="216"/>
      <c r="U23" s="215"/>
      <c r="V23" s="217"/>
      <c r="W23" s="218"/>
      <c r="X23" s="218"/>
      <c r="Y23" s="218"/>
      <c r="Z23" s="218"/>
      <c r="AA23" s="218"/>
      <c r="AB23" s="218"/>
      <c r="AC23" s="218"/>
      <c r="AD23" s="218"/>
      <c r="AE23" s="218"/>
      <c r="AF23" s="218"/>
      <c r="AG23" s="218"/>
      <c r="AH23" s="218"/>
      <c r="AI23" s="218"/>
      <c r="AJ23" s="218"/>
      <c r="AK23" s="226"/>
      <c r="AL23" s="217"/>
    </row>
    <row r="24" spans="1:38">
      <c r="U24" s="227"/>
      <c r="V24" s="197"/>
      <c r="W24" s="197"/>
      <c r="X24" s="197"/>
      <c r="Y24" s="197"/>
      <c r="Z24" s="197"/>
      <c r="AA24" s="197"/>
      <c r="AB24" s="197"/>
      <c r="AC24" s="197"/>
      <c r="AD24" s="197"/>
      <c r="AE24" s="197"/>
      <c r="AF24" s="197"/>
      <c r="AG24" s="197"/>
      <c r="AH24" s="197"/>
    </row>
    <row r="25" spans="1:38">
      <c r="A25" s="228" t="s">
        <v>706</v>
      </c>
      <c r="B25" s="197"/>
      <c r="C25" s="197"/>
      <c r="E25" s="228" t="s">
        <v>707</v>
      </c>
      <c r="F25" s="197"/>
      <c r="I25" s="197" t="s">
        <v>708</v>
      </c>
      <c r="J25" s="197"/>
      <c r="L25" s="197"/>
      <c r="N25" s="229" t="s">
        <v>819</v>
      </c>
      <c r="U25" s="228" t="s">
        <v>706</v>
      </c>
      <c r="V25" s="197"/>
      <c r="W25" s="197"/>
      <c r="Y25" s="228" t="s">
        <v>707</v>
      </c>
      <c r="Z25" s="197"/>
      <c r="AC25" s="197" t="s">
        <v>708</v>
      </c>
      <c r="AD25" s="197"/>
      <c r="AF25" s="197"/>
      <c r="AH25" s="229" t="s">
        <v>819</v>
      </c>
    </row>
    <row r="26" spans="1:38">
      <c r="F26" s="197"/>
      <c r="I26" s="197" t="s">
        <v>780</v>
      </c>
      <c r="J26" s="197"/>
      <c r="K26" s="228"/>
      <c r="L26" s="197"/>
      <c r="N26" s="197"/>
      <c r="Z26" s="197"/>
      <c r="AC26" s="197" t="s">
        <v>780</v>
      </c>
      <c r="AD26" s="197"/>
      <c r="AE26" s="228"/>
      <c r="AF26" s="197"/>
      <c r="AH26" s="197"/>
    </row>
    <row r="27" spans="1:38">
      <c r="A27" s="227" t="s">
        <v>820</v>
      </c>
      <c r="B27" s="197"/>
      <c r="C27" s="197"/>
      <c r="D27" s="197"/>
      <c r="E27" s="197"/>
      <c r="F27" s="197"/>
      <c r="G27" s="197"/>
      <c r="H27" s="197"/>
      <c r="I27" s="197"/>
      <c r="J27" s="197"/>
      <c r="K27" s="197"/>
      <c r="L27" s="197"/>
      <c r="M27" s="197"/>
      <c r="N27" s="197"/>
      <c r="U27" s="227" t="s">
        <v>820</v>
      </c>
      <c r="V27" s="197"/>
      <c r="W27" s="197"/>
      <c r="X27" s="197"/>
      <c r="Y27" s="197"/>
      <c r="Z27" s="197"/>
      <c r="AA27" s="197"/>
      <c r="AB27" s="197"/>
      <c r="AC27" s="197"/>
      <c r="AD27" s="197"/>
      <c r="AE27" s="197"/>
      <c r="AF27" s="197"/>
      <c r="AG27" s="197"/>
      <c r="AH27" s="197"/>
    </row>
    <row r="28" spans="1:38">
      <c r="A28" s="227" t="s">
        <v>821</v>
      </c>
      <c r="B28" s="197"/>
      <c r="C28" s="197"/>
      <c r="D28" s="197"/>
      <c r="E28" s="197"/>
      <c r="F28" s="197"/>
      <c r="G28" s="197"/>
      <c r="H28" s="197"/>
      <c r="I28" s="197"/>
      <c r="J28" s="197"/>
      <c r="K28" s="197"/>
      <c r="L28" s="197"/>
      <c r="M28" s="197"/>
      <c r="N28" s="197"/>
      <c r="U28" s="227" t="s">
        <v>821</v>
      </c>
      <c r="V28" s="197"/>
      <c r="W28" s="197"/>
      <c r="X28" s="197"/>
      <c r="Y28" s="197"/>
      <c r="Z28" s="197"/>
      <c r="AA28" s="197"/>
      <c r="AB28" s="197"/>
      <c r="AC28" s="197"/>
      <c r="AD28" s="197"/>
      <c r="AE28" s="197"/>
      <c r="AF28" s="197"/>
      <c r="AG28" s="197"/>
      <c r="AH28" s="197"/>
    </row>
    <row r="29" spans="1:38">
      <c r="A29" s="227"/>
      <c r="B29" s="197"/>
      <c r="C29" s="197"/>
      <c r="D29" s="197"/>
      <c r="E29" s="197"/>
      <c r="F29" s="197"/>
      <c r="G29" s="197"/>
      <c r="H29" s="197"/>
      <c r="I29" s="197"/>
      <c r="J29" s="197"/>
      <c r="K29" s="197"/>
      <c r="L29" s="197"/>
      <c r="M29" s="197"/>
      <c r="N29" s="197"/>
      <c r="U29" s="227"/>
      <c r="V29" s="197"/>
      <c r="W29" s="197"/>
      <c r="X29" s="197"/>
      <c r="Y29" s="197"/>
      <c r="Z29" s="197"/>
      <c r="AA29" s="197"/>
      <c r="AB29" s="197"/>
      <c r="AC29" s="197"/>
      <c r="AD29" s="197"/>
      <c r="AE29" s="197"/>
      <c r="AF29" s="197"/>
      <c r="AG29" s="197"/>
      <c r="AH29" s="197"/>
    </row>
    <row r="30" spans="1:38">
      <c r="A30" s="227"/>
      <c r="B30" s="197"/>
      <c r="C30" s="197"/>
      <c r="D30" s="197"/>
      <c r="E30" s="197"/>
      <c r="F30" s="197"/>
      <c r="G30" s="197"/>
      <c r="H30" s="197"/>
      <c r="I30" s="197"/>
      <c r="J30" s="197"/>
      <c r="K30" s="197"/>
      <c r="L30" s="197"/>
      <c r="M30" s="197"/>
      <c r="N30" s="197"/>
      <c r="U30" s="227"/>
      <c r="V30" s="197"/>
      <c r="W30" s="197"/>
      <c r="X30" s="197"/>
      <c r="Y30" s="197"/>
      <c r="Z30" s="197"/>
      <c r="AA30" s="197"/>
      <c r="AB30" s="197"/>
      <c r="AC30" s="197"/>
      <c r="AD30" s="197"/>
      <c r="AE30" s="197"/>
      <c r="AF30" s="197"/>
      <c r="AG30" s="197"/>
      <c r="AH30" s="197"/>
    </row>
    <row r="31" spans="1:38">
      <c r="U31" s="227"/>
      <c r="V31" s="197"/>
      <c r="W31" s="197"/>
      <c r="X31" s="197"/>
      <c r="Y31" s="197"/>
      <c r="Z31" s="197"/>
      <c r="AA31" s="197"/>
      <c r="AB31" s="197"/>
      <c r="AC31" s="197"/>
      <c r="AD31" s="197"/>
      <c r="AE31" s="197"/>
      <c r="AF31" s="197"/>
      <c r="AG31" s="197"/>
      <c r="AH31" s="197"/>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57" type="noConversion"/>
  <printOptions horizontalCentered="1"/>
  <pageMargins left="0.55138888888888904" right="0.51180555555555496" top="1.0548611111111099" bottom="1.0451388888888899" header="0.51180555555555496" footer="0.51180555555555496"/>
  <pageSetup paperSize="77" scale="77" pageOrder="overThenDown" orientation="landscape" horizontalDpi="300" verticalDpi="300"/>
  <colBreaks count="1" manualBreakCount="1">
    <brk id="20"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21"/>
  <sheetViews>
    <sheetView zoomScaleNormal="100" workbookViewId="0">
      <selection activeCell="C12" sqref="C12"/>
    </sheetView>
  </sheetViews>
  <sheetFormatPr defaultColWidth="13.44140625" defaultRowHeight="16.2"/>
  <cols>
    <col min="1" max="1" width="10.77734375" style="193" customWidth="1"/>
    <col min="2" max="15" width="6.6640625" style="193" customWidth="1"/>
    <col min="16" max="17" width="8.21875" style="193" customWidth="1"/>
    <col min="18" max="25" width="6.6640625" style="193" customWidth="1"/>
    <col min="26" max="26" width="7.44140625" style="193" customWidth="1"/>
    <col min="27" max="28" width="9.109375" style="193" customWidth="1"/>
    <col min="29" max="29" width="9.5546875" style="193" customWidth="1"/>
    <col min="30" max="30" width="11.77734375" style="193" customWidth="1"/>
    <col min="31" max="31" width="6.77734375" style="193" customWidth="1"/>
    <col min="32" max="32" width="9.109375" style="193" customWidth="1"/>
    <col min="33" max="33" width="9.44140625" style="193" customWidth="1"/>
    <col min="34" max="34" width="9.109375" style="193" customWidth="1"/>
    <col min="35" max="35" width="8.44140625" style="193" customWidth="1"/>
    <col min="36" max="64" width="13.44140625" style="193"/>
    <col min="65" max="257" width="13.44140625" style="230"/>
    <col min="258" max="16384" width="13.44140625" style="231"/>
  </cols>
  <sheetData>
    <row r="1" spans="1:25" ht="22.95" customHeight="1">
      <c r="A1" s="232" t="s">
        <v>678</v>
      </c>
      <c r="B1" s="233"/>
      <c r="C1" s="197"/>
      <c r="Q1" s="193" t="s">
        <v>822</v>
      </c>
      <c r="R1" s="231"/>
      <c r="V1" s="1202"/>
      <c r="W1" s="1202"/>
      <c r="X1" s="1202"/>
      <c r="Y1" s="1202"/>
    </row>
    <row r="2" spans="1:25" ht="20.25" customHeight="1">
      <c r="A2" s="232" t="s">
        <v>823</v>
      </c>
      <c r="B2" s="234" t="s">
        <v>786</v>
      </c>
      <c r="C2" s="197"/>
      <c r="Q2" s="193" t="s">
        <v>824</v>
      </c>
      <c r="V2" s="1202"/>
      <c r="W2" s="1202"/>
      <c r="X2" s="1202"/>
      <c r="Y2" s="1202"/>
    </row>
    <row r="3" spans="1:25" ht="19.5" customHeight="1">
      <c r="A3" s="200"/>
      <c r="B3" s="235"/>
      <c r="C3" s="236"/>
      <c r="D3" s="237"/>
      <c r="E3" s="238"/>
      <c r="F3" s="238"/>
      <c r="G3" s="237"/>
      <c r="H3" s="238"/>
      <c r="I3" s="238"/>
      <c r="J3" s="238"/>
      <c r="K3" s="238"/>
      <c r="L3" s="238"/>
      <c r="M3" s="238"/>
      <c r="N3" s="238"/>
      <c r="O3" s="238"/>
      <c r="P3" s="238"/>
      <c r="Q3" s="238"/>
      <c r="R3" s="238"/>
      <c r="S3" s="238"/>
      <c r="T3" s="238"/>
      <c r="U3" s="238"/>
      <c r="V3" s="238"/>
      <c r="W3" s="238"/>
      <c r="X3" s="238"/>
      <c r="Y3" s="238"/>
    </row>
    <row r="4" spans="1:25" ht="26.25" customHeight="1">
      <c r="A4" s="1196" t="s">
        <v>825</v>
      </c>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row>
    <row r="5" spans="1:25" ht="8.25" customHeight="1">
      <c r="A5" s="203"/>
      <c r="B5" s="204"/>
      <c r="C5" s="204"/>
      <c r="D5" s="204"/>
      <c r="E5" s="204"/>
      <c r="F5" s="204"/>
      <c r="G5" s="204"/>
      <c r="H5" s="204"/>
      <c r="I5" s="204"/>
      <c r="J5" s="204"/>
      <c r="K5" s="204"/>
      <c r="L5" s="204"/>
      <c r="M5" s="204"/>
      <c r="N5" s="204"/>
      <c r="O5" s="204"/>
      <c r="P5" s="204"/>
      <c r="Q5" s="204"/>
      <c r="R5" s="204"/>
      <c r="S5" s="204"/>
      <c r="T5" s="204"/>
      <c r="U5" s="204"/>
      <c r="V5" s="204"/>
    </row>
    <row r="6" spans="1:25" ht="17.25" customHeight="1">
      <c r="B6" s="1203" t="s">
        <v>826</v>
      </c>
      <c r="C6" s="1203"/>
      <c r="D6" s="1203"/>
      <c r="E6" s="1203"/>
      <c r="F6" s="1203"/>
      <c r="G6" s="1203"/>
      <c r="H6" s="1203"/>
      <c r="I6" s="1203"/>
      <c r="J6" s="1203"/>
      <c r="K6" s="1203"/>
      <c r="L6" s="1203"/>
      <c r="M6" s="1203"/>
      <c r="N6" s="1203"/>
      <c r="O6" s="1203"/>
      <c r="P6" s="1203"/>
      <c r="Q6" s="1203"/>
      <c r="R6" s="1203"/>
      <c r="S6" s="1203"/>
      <c r="T6" s="1203"/>
      <c r="U6" s="1203"/>
      <c r="V6" s="1203"/>
      <c r="W6" s="193" t="s">
        <v>827</v>
      </c>
    </row>
    <row r="7" spans="1:25" s="200" customFormat="1" ht="24.9" customHeight="1">
      <c r="A7" s="1192" t="s">
        <v>828</v>
      </c>
      <c r="B7" s="1204" t="s">
        <v>829</v>
      </c>
      <c r="C7" s="1204" t="s">
        <v>830</v>
      </c>
      <c r="D7" s="1193" t="s">
        <v>831</v>
      </c>
      <c r="E7" s="1193"/>
      <c r="F7" s="1205" t="s">
        <v>832</v>
      </c>
      <c r="G7" s="1205"/>
      <c r="H7" s="1205"/>
      <c r="I7" s="1205"/>
      <c r="J7" s="1205" t="s">
        <v>833</v>
      </c>
      <c r="K7" s="1205"/>
      <c r="L7" s="1205"/>
      <c r="M7" s="1205"/>
      <c r="N7" s="1205"/>
      <c r="O7" s="1205"/>
      <c r="P7" s="1205" t="s">
        <v>834</v>
      </c>
      <c r="Q7" s="1205"/>
      <c r="R7" s="1205"/>
      <c r="S7" s="1205"/>
      <c r="T7" s="1205" t="s">
        <v>835</v>
      </c>
      <c r="U7" s="1205"/>
      <c r="V7" s="1206" t="s">
        <v>836</v>
      </c>
      <c r="W7" s="1206"/>
      <c r="X7" s="1206"/>
      <c r="Y7" s="1206"/>
    </row>
    <row r="8" spans="1:25" s="200" customFormat="1" ht="93.75" customHeight="1">
      <c r="A8" s="1192"/>
      <c r="B8" s="1204"/>
      <c r="C8" s="1204"/>
      <c r="D8" s="239" t="s">
        <v>698</v>
      </c>
      <c r="E8" s="239" t="s">
        <v>699</v>
      </c>
      <c r="F8" s="239" t="s">
        <v>837</v>
      </c>
      <c r="G8" s="239" t="s">
        <v>838</v>
      </c>
      <c r="H8" s="239" t="s">
        <v>839</v>
      </c>
      <c r="I8" s="239" t="s">
        <v>840</v>
      </c>
      <c r="J8" s="196" t="s">
        <v>841</v>
      </c>
      <c r="K8" s="196" t="s">
        <v>842</v>
      </c>
      <c r="L8" s="196" t="s">
        <v>843</v>
      </c>
      <c r="M8" s="239" t="s">
        <v>844</v>
      </c>
      <c r="N8" s="239" t="s">
        <v>845</v>
      </c>
      <c r="O8" s="239" t="s">
        <v>846</v>
      </c>
      <c r="P8" s="240" t="s">
        <v>847</v>
      </c>
      <c r="Q8" s="241" t="s">
        <v>848</v>
      </c>
      <c r="R8" s="241" t="s">
        <v>849</v>
      </c>
      <c r="S8" s="241" t="s">
        <v>850</v>
      </c>
      <c r="T8" s="239" t="s">
        <v>851</v>
      </c>
      <c r="U8" s="239" t="s">
        <v>852</v>
      </c>
      <c r="V8" s="239" t="s">
        <v>853</v>
      </c>
      <c r="W8" s="239" t="s">
        <v>854</v>
      </c>
      <c r="X8" s="239" t="s">
        <v>855</v>
      </c>
      <c r="Y8" s="242" t="s">
        <v>856</v>
      </c>
    </row>
    <row r="9" spans="1:25" ht="21.9" customHeight="1">
      <c r="A9" s="243" t="s">
        <v>817</v>
      </c>
      <c r="B9" s="211"/>
      <c r="C9" s="211"/>
      <c r="D9" s="211"/>
      <c r="E9" s="211"/>
      <c r="F9" s="211"/>
      <c r="G9" s="211"/>
      <c r="H9" s="211"/>
      <c r="I9" s="211"/>
      <c r="J9" s="211"/>
      <c r="K9" s="211"/>
      <c r="L9" s="211"/>
      <c r="M9" s="211"/>
      <c r="N9" s="211"/>
      <c r="O9" s="211"/>
      <c r="P9" s="211"/>
      <c r="Q9" s="211"/>
      <c r="R9" s="211"/>
      <c r="S9" s="211"/>
      <c r="T9" s="211"/>
      <c r="U9" s="211"/>
      <c r="V9" s="211"/>
      <c r="W9" s="211"/>
      <c r="X9" s="211"/>
      <c r="Y9" s="244"/>
    </row>
    <row r="10" spans="1:25" ht="21.9" customHeight="1">
      <c r="A10" s="243" t="s">
        <v>818</v>
      </c>
      <c r="B10" s="245"/>
      <c r="C10" s="245">
        <v>9</v>
      </c>
      <c r="D10" s="245">
        <v>5</v>
      </c>
      <c r="E10" s="245">
        <v>4</v>
      </c>
      <c r="F10" s="246">
        <v>0</v>
      </c>
      <c r="G10" s="246">
        <v>0</v>
      </c>
      <c r="H10" s="245">
        <v>6</v>
      </c>
      <c r="I10" s="245">
        <v>3</v>
      </c>
      <c r="J10" s="246">
        <v>0</v>
      </c>
      <c r="K10" s="245">
        <v>2</v>
      </c>
      <c r="L10" s="245">
        <v>4</v>
      </c>
      <c r="M10" s="245">
        <v>2</v>
      </c>
      <c r="N10" s="245">
        <v>1</v>
      </c>
      <c r="O10" s="246">
        <v>0</v>
      </c>
      <c r="P10" s="246">
        <v>0</v>
      </c>
      <c r="Q10" s="246">
        <v>0</v>
      </c>
      <c r="R10" s="246">
        <v>0</v>
      </c>
      <c r="S10" s="245">
        <v>9</v>
      </c>
      <c r="T10" s="245">
        <v>6</v>
      </c>
      <c r="U10" s="245">
        <v>3</v>
      </c>
      <c r="V10" s="245">
        <v>2</v>
      </c>
      <c r="W10" s="246">
        <v>0</v>
      </c>
      <c r="X10" s="245">
        <v>6</v>
      </c>
      <c r="Y10" s="247">
        <v>1</v>
      </c>
    </row>
    <row r="11" spans="1:25" ht="21.9" customHeight="1">
      <c r="A11" s="24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8"/>
    </row>
    <row r="12" spans="1:25" ht="21.9" customHeight="1">
      <c r="A12" s="24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8"/>
    </row>
    <row r="13" spans="1:25" ht="21.9" customHeight="1">
      <c r="A13" s="24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8"/>
    </row>
    <row r="14" spans="1:25" ht="21.9" customHeight="1">
      <c r="A14" s="24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8"/>
    </row>
    <row r="15" spans="1:25" ht="21.9" customHeight="1">
      <c r="A15" s="249" t="s">
        <v>857</v>
      </c>
      <c r="B15" s="250"/>
      <c r="C15" s="250"/>
      <c r="D15" s="251"/>
      <c r="E15" s="252"/>
      <c r="F15" s="252"/>
      <c r="G15" s="251"/>
      <c r="H15" s="252"/>
      <c r="I15" s="252"/>
      <c r="J15" s="252"/>
      <c r="K15" s="252"/>
      <c r="L15" s="251"/>
      <c r="M15" s="250"/>
      <c r="N15" s="250"/>
      <c r="O15" s="252"/>
      <c r="P15" s="253"/>
      <c r="Q15" s="254"/>
      <c r="R15" s="252"/>
      <c r="S15" s="251"/>
      <c r="T15" s="250"/>
      <c r="U15" s="252"/>
      <c r="V15" s="252"/>
      <c r="W15" s="250"/>
      <c r="X15" s="252"/>
      <c r="Y15" s="251"/>
    </row>
    <row r="16" spans="1:25" ht="16.5" customHeight="1">
      <c r="A16" s="228" t="s">
        <v>706</v>
      </c>
      <c r="B16" s="197"/>
      <c r="C16" s="197"/>
      <c r="F16" s="197"/>
      <c r="G16" s="228" t="s">
        <v>707</v>
      </c>
      <c r="L16" s="197"/>
      <c r="O16" s="197" t="s">
        <v>708</v>
      </c>
      <c r="Q16" s="197"/>
      <c r="R16" s="228"/>
      <c r="S16" s="197"/>
      <c r="T16" s="228" t="s">
        <v>819</v>
      </c>
      <c r="U16" s="228"/>
      <c r="V16" s="197"/>
      <c r="W16" s="197"/>
      <c r="X16" s="197"/>
      <c r="Y16" s="197"/>
    </row>
    <row r="17" spans="1:35" ht="16.5" customHeight="1">
      <c r="F17" s="197"/>
      <c r="L17" s="197"/>
      <c r="M17" s="228"/>
      <c r="O17" s="197" t="s">
        <v>780</v>
      </c>
      <c r="P17" s="197"/>
      <c r="Q17" s="197"/>
      <c r="R17" s="197"/>
      <c r="S17" s="197"/>
      <c r="T17" s="197"/>
      <c r="U17" s="197"/>
      <c r="V17" s="197"/>
      <c r="W17" s="197"/>
      <c r="X17" s="197"/>
      <c r="Y17" s="197"/>
      <c r="Z17" s="197"/>
      <c r="AA17" s="197"/>
      <c r="AB17" s="197"/>
      <c r="AC17" s="197"/>
      <c r="AD17" s="197"/>
      <c r="AE17" s="228"/>
      <c r="AF17" s="197"/>
      <c r="AG17" s="197"/>
      <c r="AH17" s="197"/>
      <c r="AI17" s="197"/>
    </row>
    <row r="18" spans="1:35" ht="16.5" customHeight="1">
      <c r="A18" s="227" t="s">
        <v>858</v>
      </c>
      <c r="B18" s="197"/>
      <c r="C18" s="197"/>
      <c r="D18" s="197"/>
      <c r="E18" s="197"/>
      <c r="F18" s="197"/>
      <c r="G18" s="197"/>
      <c r="H18" s="197"/>
      <c r="I18" s="197"/>
      <c r="J18" s="197"/>
      <c r="K18" s="197"/>
      <c r="L18" s="197"/>
      <c r="M18" s="197"/>
      <c r="N18" s="197"/>
      <c r="O18" s="197"/>
      <c r="P18" s="197"/>
    </row>
    <row r="19" spans="1:35" ht="16.5" customHeight="1">
      <c r="A19" s="227" t="s">
        <v>859</v>
      </c>
      <c r="B19" s="197"/>
      <c r="C19" s="197"/>
      <c r="D19" s="197"/>
      <c r="E19" s="197"/>
      <c r="F19" s="197"/>
      <c r="G19" s="197"/>
      <c r="H19" s="197"/>
      <c r="I19" s="197"/>
      <c r="J19" s="197"/>
      <c r="K19" s="197"/>
      <c r="L19" s="197"/>
      <c r="M19" s="197"/>
      <c r="N19" s="197"/>
      <c r="O19" s="197"/>
      <c r="P19" s="197"/>
    </row>
    <row r="20" spans="1:35" ht="16.5" customHeight="1">
      <c r="A20" s="202"/>
    </row>
    <row r="21" spans="1:35">
      <c r="A21" s="202"/>
      <c r="B21" s="25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57" type="noConversion"/>
  <printOptions horizontalCentered="1" verticalCentered="1"/>
  <pageMargins left="0.74791666666666701" right="0.55138888888888904" top="1.2791666666666699" bottom="1.08263888888889" header="0.51180555555555496" footer="0.51180555555555496"/>
  <pageSetup paperSize="9" pageOrder="overThenDown"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1048576"/>
  <sheetViews>
    <sheetView zoomScaleNormal="100" workbookViewId="0">
      <selection activeCell="G10" sqref="G10"/>
    </sheetView>
  </sheetViews>
  <sheetFormatPr defaultColWidth="16.77734375" defaultRowHeight="16.2"/>
  <cols>
    <col min="1" max="1" width="14.77734375" style="193" customWidth="1"/>
    <col min="2" max="17" width="10.109375" style="193" customWidth="1"/>
    <col min="18" max="257" width="16.77734375" style="193"/>
    <col min="258" max="16384" width="16.77734375" style="256"/>
  </cols>
  <sheetData>
    <row r="1" spans="1:17" ht="16.5" customHeight="1">
      <c r="A1" s="1201" t="s">
        <v>627</v>
      </c>
      <c r="B1" s="200"/>
      <c r="C1" s="197"/>
      <c r="N1" s="1193" t="s">
        <v>783</v>
      </c>
      <c r="O1" s="1193"/>
      <c r="P1" s="1199" t="s">
        <v>0</v>
      </c>
      <c r="Q1" s="1199"/>
    </row>
    <row r="2" spans="1:17" ht="16.5" customHeight="1">
      <c r="A2" s="1201"/>
      <c r="B2" s="200"/>
      <c r="C2" s="197"/>
      <c r="N2" s="1193"/>
      <c r="O2" s="1193"/>
      <c r="P2" s="1199"/>
      <c r="Q2" s="1199"/>
    </row>
    <row r="3" spans="1:17" ht="29.1" customHeight="1">
      <c r="A3" s="195" t="s">
        <v>785</v>
      </c>
      <c r="B3" s="257" t="s">
        <v>786</v>
      </c>
      <c r="N3" s="1193" t="s">
        <v>787</v>
      </c>
      <c r="O3" s="1193"/>
      <c r="P3" s="1215" t="s">
        <v>860</v>
      </c>
      <c r="Q3" s="1215"/>
    </row>
    <row r="4" spans="1:17" ht="41.25" customHeight="1">
      <c r="A4" s="1210" t="s">
        <v>861</v>
      </c>
      <c r="B4" s="1210"/>
      <c r="C4" s="1210"/>
      <c r="D4" s="1210"/>
      <c r="E4" s="1210"/>
      <c r="F4" s="1210"/>
      <c r="G4" s="1210"/>
      <c r="H4" s="1210"/>
      <c r="I4" s="1210"/>
      <c r="J4" s="1210"/>
      <c r="K4" s="1210"/>
      <c r="L4" s="1210"/>
      <c r="M4" s="1210"/>
      <c r="N4" s="1210"/>
      <c r="O4" s="1210"/>
      <c r="P4" s="1210"/>
      <c r="Q4" s="1210"/>
    </row>
    <row r="5" spans="1:17" ht="23.85" customHeight="1">
      <c r="B5" s="205"/>
      <c r="C5" s="205"/>
      <c r="D5" s="205"/>
      <c r="F5" s="205"/>
      <c r="G5" s="1197" t="s">
        <v>862</v>
      </c>
      <c r="H5" s="1197"/>
      <c r="I5" s="1197"/>
      <c r="J5" s="1197"/>
      <c r="K5" s="205"/>
      <c r="L5" s="205"/>
      <c r="M5" s="205"/>
      <c r="N5" s="205"/>
      <c r="O5" s="205"/>
      <c r="P5" s="1198" t="s">
        <v>863</v>
      </c>
      <c r="Q5" s="1198"/>
    </row>
    <row r="6" spans="1:17" s="200" customFormat="1" ht="15.75" customHeight="1">
      <c r="A6" s="1192" t="s">
        <v>864</v>
      </c>
      <c r="B6" s="1211" t="s">
        <v>865</v>
      </c>
      <c r="C6" s="1211"/>
      <c r="D6" s="1211"/>
      <c r="E6" s="1211"/>
      <c r="F6" s="1211"/>
      <c r="G6" s="1211"/>
      <c r="H6" s="1211"/>
      <c r="I6" s="1211"/>
      <c r="J6" s="1211"/>
      <c r="K6" s="1211"/>
      <c r="L6" s="1211"/>
      <c r="M6" s="1211"/>
      <c r="N6" s="1212" t="s">
        <v>866</v>
      </c>
      <c r="O6" s="1212"/>
      <c r="P6" s="1212"/>
      <c r="Q6" s="1212"/>
    </row>
    <row r="7" spans="1:17" s="200" customFormat="1" ht="15.75" customHeight="1">
      <c r="A7" s="1192"/>
      <c r="B7" s="1213" t="s">
        <v>867</v>
      </c>
      <c r="C7" s="1213"/>
      <c r="D7" s="1213"/>
      <c r="E7" s="1213"/>
      <c r="F7" s="1213" t="s">
        <v>868</v>
      </c>
      <c r="G7" s="1213"/>
      <c r="H7" s="1213"/>
      <c r="I7" s="1213"/>
      <c r="J7" s="1214" t="s">
        <v>869</v>
      </c>
      <c r="K7" s="1214"/>
      <c r="L7" s="1214"/>
      <c r="M7" s="1214"/>
      <c r="N7" s="1212"/>
      <c r="O7" s="1212"/>
      <c r="P7" s="1212"/>
      <c r="Q7" s="1212"/>
    </row>
    <row r="8" spans="1:17" s="200" customFormat="1" ht="15.75" customHeight="1">
      <c r="A8" s="1192"/>
      <c r="B8" s="1204" t="s">
        <v>813</v>
      </c>
      <c r="C8" s="1208" t="s">
        <v>814</v>
      </c>
      <c r="D8" s="259"/>
      <c r="E8" s="1208" t="s">
        <v>815</v>
      </c>
      <c r="F8" s="1204" t="s">
        <v>813</v>
      </c>
      <c r="G8" s="1208" t="s">
        <v>814</v>
      </c>
      <c r="H8" s="259"/>
      <c r="I8" s="1208" t="s">
        <v>815</v>
      </c>
      <c r="J8" s="1204" t="s">
        <v>813</v>
      </c>
      <c r="K8" s="1208" t="s">
        <v>814</v>
      </c>
      <c r="L8" s="259"/>
      <c r="M8" s="1208" t="s">
        <v>815</v>
      </c>
      <c r="N8" s="1209" t="s">
        <v>813</v>
      </c>
      <c r="O8" s="1208" t="s">
        <v>814</v>
      </c>
      <c r="P8" s="259"/>
      <c r="Q8" s="1208" t="s">
        <v>815</v>
      </c>
    </row>
    <row r="9" spans="1:17" s="200" customFormat="1" ht="47.7" customHeight="1">
      <c r="A9" s="1192"/>
      <c r="B9" s="1204"/>
      <c r="C9" s="1208"/>
      <c r="D9" s="258" t="s">
        <v>870</v>
      </c>
      <c r="E9" s="1208"/>
      <c r="F9" s="1204"/>
      <c r="G9" s="1208"/>
      <c r="H9" s="258" t="s">
        <v>870</v>
      </c>
      <c r="I9" s="1208"/>
      <c r="J9" s="1204"/>
      <c r="K9" s="1208"/>
      <c r="L9" s="258" t="s">
        <v>870</v>
      </c>
      <c r="M9" s="1208"/>
      <c r="N9" s="1209"/>
      <c r="O9" s="1208"/>
      <c r="P9" s="258" t="s">
        <v>870</v>
      </c>
      <c r="Q9" s="1208"/>
    </row>
    <row r="10" spans="1:17" s="197" customFormat="1" ht="15.75" customHeight="1">
      <c r="A10" s="260" t="s">
        <v>871</v>
      </c>
      <c r="B10" s="261"/>
      <c r="C10" s="261"/>
      <c r="D10" s="261"/>
      <c r="E10" s="261"/>
      <c r="F10" s="261"/>
      <c r="G10" s="261"/>
      <c r="H10" s="261"/>
      <c r="I10" s="261"/>
      <c r="J10" s="261"/>
      <c r="K10" s="261"/>
      <c r="L10" s="261"/>
      <c r="M10" s="262"/>
      <c r="N10" s="263"/>
      <c r="O10" s="261"/>
      <c r="P10" s="261"/>
      <c r="Q10" s="262"/>
    </row>
    <row r="11" spans="1:17" s="197" customFormat="1" ht="15.75" customHeight="1">
      <c r="A11" s="260" t="s">
        <v>817</v>
      </c>
      <c r="B11" s="261"/>
      <c r="C11" s="261"/>
      <c r="D11" s="261"/>
      <c r="E11" s="261"/>
      <c r="F11" s="261"/>
      <c r="G11" s="261"/>
      <c r="H11" s="261"/>
      <c r="I11" s="261"/>
      <c r="J11" s="261"/>
      <c r="K11" s="261"/>
      <c r="L11" s="261"/>
      <c r="M11" s="262"/>
      <c r="N11" s="263"/>
      <c r="O11" s="261"/>
      <c r="P11" s="261"/>
      <c r="Q11" s="262"/>
    </row>
    <row r="12" spans="1:17" s="197" customFormat="1" ht="25.35" customHeight="1">
      <c r="A12" s="264" t="s">
        <v>818</v>
      </c>
      <c r="B12" s="265">
        <v>38</v>
      </c>
      <c r="C12" s="265">
        <v>15</v>
      </c>
      <c r="D12" s="265">
        <v>39.47</v>
      </c>
      <c r="E12" s="265">
        <v>23</v>
      </c>
      <c r="F12" s="265">
        <v>38</v>
      </c>
      <c r="G12" s="265">
        <v>15</v>
      </c>
      <c r="H12" s="265">
        <v>39</v>
      </c>
      <c r="I12" s="265">
        <v>23</v>
      </c>
      <c r="J12" s="265">
        <v>0</v>
      </c>
      <c r="K12" s="265">
        <v>0</v>
      </c>
      <c r="L12" s="265">
        <v>0</v>
      </c>
      <c r="M12" s="266">
        <v>0</v>
      </c>
      <c r="N12" s="267">
        <v>0</v>
      </c>
      <c r="O12" s="265">
        <v>0</v>
      </c>
      <c r="P12" s="265">
        <v>0</v>
      </c>
      <c r="Q12" s="266">
        <v>0</v>
      </c>
    </row>
    <row r="13" spans="1:17" s="197" customFormat="1" ht="15.75" customHeight="1">
      <c r="A13" s="268"/>
      <c r="B13" s="261"/>
      <c r="C13" s="261"/>
      <c r="D13" s="261"/>
      <c r="E13" s="261"/>
      <c r="F13" s="261"/>
      <c r="G13" s="261"/>
      <c r="H13" s="261"/>
      <c r="I13" s="261"/>
      <c r="J13" s="261"/>
      <c r="K13" s="261"/>
      <c r="L13" s="261"/>
      <c r="M13" s="262"/>
      <c r="N13" s="263"/>
      <c r="O13" s="261"/>
      <c r="P13" s="261"/>
      <c r="Q13" s="262"/>
    </row>
    <row r="14" spans="1:17" s="197" customFormat="1" ht="15.75" customHeight="1">
      <c r="A14" s="268"/>
      <c r="B14" s="261"/>
      <c r="C14" s="261"/>
      <c r="D14" s="261"/>
      <c r="E14" s="261"/>
      <c r="F14" s="261"/>
      <c r="G14" s="261"/>
      <c r="H14" s="261"/>
      <c r="I14" s="261"/>
      <c r="J14" s="261"/>
      <c r="K14" s="261"/>
      <c r="L14" s="261"/>
      <c r="M14" s="262"/>
      <c r="N14" s="263"/>
      <c r="O14" s="261"/>
      <c r="P14" s="261"/>
      <c r="Q14" s="262"/>
    </row>
    <row r="15" spans="1:17" s="197" customFormat="1" ht="15.75" customHeight="1">
      <c r="A15" s="268"/>
      <c r="B15" s="261"/>
      <c r="C15" s="261"/>
      <c r="D15" s="261"/>
      <c r="E15" s="261"/>
      <c r="F15" s="261"/>
      <c r="G15" s="261"/>
      <c r="H15" s="261"/>
      <c r="I15" s="261"/>
      <c r="J15" s="261"/>
      <c r="K15" s="261"/>
      <c r="L15" s="261"/>
      <c r="M15" s="262"/>
      <c r="N15" s="263"/>
      <c r="O15" s="261"/>
      <c r="P15" s="261"/>
      <c r="Q15" s="262"/>
    </row>
    <row r="16" spans="1:17" s="197" customFormat="1" ht="15.75" customHeight="1">
      <c r="A16" s="268"/>
      <c r="B16" s="261"/>
      <c r="C16" s="261"/>
      <c r="D16" s="261"/>
      <c r="E16" s="261"/>
      <c r="F16" s="261"/>
      <c r="G16" s="261"/>
      <c r="H16" s="261"/>
      <c r="I16" s="261"/>
      <c r="J16" s="261"/>
      <c r="K16" s="261"/>
      <c r="L16" s="261"/>
      <c r="M16" s="262"/>
      <c r="N16" s="263"/>
      <c r="O16" s="261"/>
      <c r="P16" s="261"/>
      <c r="Q16" s="262"/>
    </row>
    <row r="17" spans="1:17" s="197" customFormat="1" ht="15.75" customHeight="1">
      <c r="A17" s="268"/>
      <c r="B17" s="261"/>
      <c r="C17" s="261"/>
      <c r="D17" s="261"/>
      <c r="E17" s="261"/>
      <c r="F17" s="261"/>
      <c r="G17" s="261"/>
      <c r="H17" s="261"/>
      <c r="I17" s="261"/>
      <c r="J17" s="261"/>
      <c r="K17" s="261"/>
      <c r="L17" s="261"/>
      <c r="M17" s="262"/>
      <c r="N17" s="263"/>
      <c r="O17" s="261"/>
      <c r="P17" s="261"/>
      <c r="Q17" s="262"/>
    </row>
    <row r="18" spans="1:17" s="197" customFormat="1" ht="15.75" customHeight="1">
      <c r="A18" s="268"/>
      <c r="B18" s="261"/>
      <c r="C18" s="261"/>
      <c r="D18" s="261"/>
      <c r="E18" s="261"/>
      <c r="F18" s="261"/>
      <c r="G18" s="261"/>
      <c r="H18" s="261"/>
      <c r="I18" s="261"/>
      <c r="J18" s="261"/>
      <c r="K18" s="261"/>
      <c r="L18" s="261"/>
      <c r="M18" s="262"/>
      <c r="N18" s="263"/>
      <c r="O18" s="261"/>
      <c r="P18" s="261"/>
      <c r="Q18" s="262"/>
    </row>
    <row r="19" spans="1:17" s="197" customFormat="1" ht="15.75" customHeight="1">
      <c r="A19" s="269"/>
      <c r="B19" s="261"/>
      <c r="C19" s="261"/>
      <c r="D19" s="261"/>
      <c r="E19" s="261"/>
      <c r="F19" s="261"/>
      <c r="G19" s="261"/>
      <c r="H19" s="261"/>
      <c r="I19" s="261"/>
      <c r="J19" s="261"/>
      <c r="K19" s="261"/>
      <c r="L19" s="261"/>
      <c r="M19" s="262"/>
      <c r="N19" s="263"/>
      <c r="O19" s="261"/>
      <c r="P19" s="261"/>
      <c r="Q19" s="262"/>
    </row>
    <row r="20" spans="1:17" s="197" customFormat="1" ht="15.75" customHeight="1">
      <c r="A20" s="269"/>
      <c r="B20" s="261"/>
      <c r="C20" s="261"/>
      <c r="D20" s="261"/>
      <c r="E20" s="261"/>
      <c r="F20" s="261"/>
      <c r="G20" s="261"/>
      <c r="H20" s="261"/>
      <c r="I20" s="261"/>
      <c r="J20" s="261"/>
      <c r="K20" s="261"/>
      <c r="L20" s="261"/>
      <c r="M20" s="262"/>
      <c r="N20" s="263"/>
      <c r="O20" s="261"/>
      <c r="P20" s="261"/>
      <c r="Q20" s="262"/>
    </row>
    <row r="21" spans="1:17" ht="20.100000000000001" customHeight="1">
      <c r="A21" s="228"/>
      <c r="B21" s="197"/>
      <c r="C21" s="197"/>
      <c r="E21" s="229"/>
      <c r="F21" s="229"/>
      <c r="H21" s="229"/>
      <c r="I21" s="229"/>
      <c r="K21" s="197"/>
      <c r="L21" s="197"/>
      <c r="M21" s="229"/>
      <c r="N21" s="270"/>
    </row>
    <row r="22" spans="1:17" ht="13.5" customHeight="1">
      <c r="A22" s="228" t="s">
        <v>706</v>
      </c>
      <c r="B22" s="197"/>
      <c r="C22" s="197"/>
      <c r="E22" s="228" t="s">
        <v>707</v>
      </c>
      <c r="F22" s="197"/>
      <c r="I22" s="197" t="s">
        <v>708</v>
      </c>
      <c r="J22" s="197"/>
      <c r="L22" s="197"/>
      <c r="N22" s="229" t="s">
        <v>819</v>
      </c>
      <c r="O22" s="197"/>
    </row>
    <row r="23" spans="1:17" ht="13.5" customHeight="1">
      <c r="F23" s="197"/>
      <c r="I23" s="197" t="s">
        <v>780</v>
      </c>
      <c r="J23" s="197"/>
      <c r="K23" s="228"/>
      <c r="L23" s="197"/>
      <c r="N23" s="197"/>
      <c r="O23" s="197"/>
    </row>
    <row r="24" spans="1:17" ht="33" customHeight="1">
      <c r="A24" s="1207" t="s">
        <v>872</v>
      </c>
      <c r="B24" s="1207"/>
      <c r="C24" s="1207"/>
      <c r="D24" s="1207"/>
      <c r="E24" s="1207"/>
      <c r="F24" s="1207"/>
      <c r="G24" s="1207"/>
      <c r="H24" s="1207"/>
      <c r="I24" s="1207"/>
      <c r="J24" s="1207"/>
      <c r="K24" s="1207"/>
      <c r="L24" s="1207"/>
      <c r="M24" s="1207"/>
      <c r="N24" s="271"/>
      <c r="O24" s="271"/>
      <c r="P24" s="271"/>
      <c r="Q24" s="271"/>
    </row>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24:M24"/>
    <mergeCell ref="K8:K9"/>
    <mergeCell ref="M8:M9"/>
    <mergeCell ref="N8:N9"/>
    <mergeCell ref="O8:O9"/>
    <mergeCell ref="J8:J9"/>
  </mergeCells>
  <phoneticPr fontId="57" type="noConversion"/>
  <printOptions horizontalCentered="1"/>
  <pageMargins left="0.35416666666666702" right="0.32986111111111099" top="0.64513888888888904" bottom="0.68888888888888899" header="0.51180555555555496" footer="0.51180555555555496"/>
  <pageSetup paperSize="77" scale="79" pageOrder="overThenDown"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BL1048576"/>
  <sheetViews>
    <sheetView zoomScaleNormal="100" workbookViewId="0"/>
  </sheetViews>
  <sheetFormatPr defaultColWidth="8.88671875" defaultRowHeight="12"/>
  <cols>
    <col min="1" max="1" width="10.6640625" style="272" customWidth="1"/>
    <col min="2" max="2" width="6.77734375" style="272" customWidth="1"/>
    <col min="3" max="5" width="7.77734375" style="272" customWidth="1"/>
    <col min="6" max="6" width="10.6640625" style="272" customWidth="1"/>
    <col min="7" max="12" width="9.88671875" style="272" customWidth="1"/>
    <col min="13" max="13" width="11.5546875" style="272" customWidth="1"/>
    <col min="14" max="14" width="9.88671875" style="272" customWidth="1"/>
    <col min="15" max="18" width="8.21875" style="272" customWidth="1"/>
    <col min="19" max="20" width="9.88671875" style="272" customWidth="1"/>
    <col min="21" max="24" width="8.21875" style="272" customWidth="1"/>
    <col min="25" max="1024" width="7.77734375" style="272" customWidth="1"/>
    <col min="1025" max="16384" width="8.88671875" style="272"/>
  </cols>
  <sheetData>
    <row r="1" spans="1:24" ht="16.5" customHeight="1">
      <c r="A1" s="273" t="s">
        <v>678</v>
      </c>
      <c r="B1" s="274"/>
      <c r="F1" s="275"/>
      <c r="G1" s="275"/>
      <c r="H1" s="275"/>
      <c r="I1" s="275"/>
      <c r="J1" s="275"/>
      <c r="K1" s="275"/>
      <c r="L1" s="275"/>
      <c r="M1" s="275"/>
      <c r="N1" s="275"/>
      <c r="O1" s="275"/>
      <c r="P1" s="275"/>
      <c r="Q1" s="275"/>
      <c r="R1" s="275"/>
      <c r="S1" s="275"/>
      <c r="T1" s="1225" t="s">
        <v>783</v>
      </c>
      <c r="U1" s="1225"/>
      <c r="V1" s="1225" t="s">
        <v>873</v>
      </c>
      <c r="W1" s="1225"/>
      <c r="X1" s="1225"/>
    </row>
    <row r="2" spans="1:24" ht="16.5" customHeight="1">
      <c r="A2" s="277" t="s">
        <v>823</v>
      </c>
      <c r="B2" s="201" t="s">
        <v>874</v>
      </c>
      <c r="C2" s="278"/>
      <c r="D2" s="275"/>
      <c r="E2" s="275"/>
      <c r="F2" s="275"/>
      <c r="G2" s="275"/>
      <c r="H2" s="275"/>
      <c r="I2" s="275"/>
      <c r="J2" s="275"/>
      <c r="K2" s="275"/>
      <c r="L2" s="275"/>
      <c r="M2" s="275"/>
      <c r="N2" s="275"/>
      <c r="O2" s="275"/>
      <c r="P2" s="275"/>
      <c r="Q2" s="275"/>
      <c r="R2" s="275"/>
      <c r="S2" s="275"/>
      <c r="T2" s="1225" t="s">
        <v>875</v>
      </c>
      <c r="U2" s="1225"/>
      <c r="V2" s="1226" t="s">
        <v>876</v>
      </c>
      <c r="W2" s="1226"/>
      <c r="X2" s="1226"/>
    </row>
    <row r="3" spans="1:24" ht="21" customHeight="1">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row>
    <row r="4" spans="1:24" ht="24.9" customHeight="1">
      <c r="A4" s="1222" t="s">
        <v>877</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row>
    <row r="5" spans="1:24" ht="21" customHeight="1">
      <c r="A5" s="1223" t="s">
        <v>878</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row>
    <row r="6" spans="1:24" s="282" customFormat="1" ht="28.5" customHeight="1">
      <c r="A6" s="1219" t="s">
        <v>879</v>
      </c>
      <c r="B6" s="1221" t="s">
        <v>880</v>
      </c>
      <c r="C6" s="1221" t="s">
        <v>881</v>
      </c>
      <c r="D6" s="1221"/>
      <c r="E6" s="1221"/>
      <c r="F6" s="1221"/>
      <c r="G6" s="1219" t="s">
        <v>882</v>
      </c>
      <c r="H6" s="1219"/>
      <c r="I6" s="1219"/>
      <c r="J6" s="1219"/>
      <c r="K6" s="1219"/>
      <c r="L6" s="1219"/>
      <c r="M6" s="1219"/>
      <c r="N6" s="1219"/>
      <c r="O6" s="1219"/>
      <c r="P6" s="1219"/>
      <c r="Q6" s="1219"/>
      <c r="R6" s="1219"/>
      <c r="S6" s="1217" t="s">
        <v>883</v>
      </c>
      <c r="T6" s="1217"/>
      <c r="U6" s="1217"/>
      <c r="V6" s="1217"/>
      <c r="W6" s="1217"/>
      <c r="X6" s="1217"/>
    </row>
    <row r="7" spans="1:24" s="282" customFormat="1" ht="22.5" customHeight="1">
      <c r="A7" s="1219"/>
      <c r="B7" s="1221"/>
      <c r="C7" s="1217" t="s">
        <v>884</v>
      </c>
      <c r="D7" s="1217"/>
      <c r="E7" s="1217"/>
      <c r="F7" s="1221" t="s">
        <v>885</v>
      </c>
      <c r="G7" s="1221" t="s">
        <v>884</v>
      </c>
      <c r="H7" s="1221" t="s">
        <v>886</v>
      </c>
      <c r="I7" s="1224" t="s">
        <v>887</v>
      </c>
      <c r="J7" s="1221" t="s">
        <v>888</v>
      </c>
      <c r="K7" s="1221" t="s">
        <v>889</v>
      </c>
      <c r="L7" s="1217" t="s">
        <v>890</v>
      </c>
      <c r="M7" s="283"/>
      <c r="N7" s="1221" t="s">
        <v>891</v>
      </c>
      <c r="O7" s="1221" t="s">
        <v>892</v>
      </c>
      <c r="P7" s="1221"/>
      <c r="Q7" s="1221" t="s">
        <v>893</v>
      </c>
      <c r="R7" s="1221"/>
      <c r="S7" s="1221" t="s">
        <v>884</v>
      </c>
      <c r="T7" s="1221" t="s">
        <v>886</v>
      </c>
      <c r="U7" s="1217" t="s">
        <v>892</v>
      </c>
      <c r="V7" s="1217"/>
      <c r="W7" s="1217" t="s">
        <v>893</v>
      </c>
      <c r="X7" s="1217"/>
    </row>
    <row r="8" spans="1:24" s="282" customFormat="1" ht="41.25" customHeight="1">
      <c r="A8" s="1219"/>
      <c r="B8" s="1221"/>
      <c r="C8" s="284" t="s">
        <v>639</v>
      </c>
      <c r="D8" s="284" t="s">
        <v>894</v>
      </c>
      <c r="E8" s="284" t="s">
        <v>895</v>
      </c>
      <c r="F8" s="1221"/>
      <c r="G8" s="1221"/>
      <c r="H8" s="1221"/>
      <c r="I8" s="1224"/>
      <c r="J8" s="1221"/>
      <c r="K8" s="1221"/>
      <c r="L8" s="1217"/>
      <c r="M8" s="285" t="s">
        <v>896</v>
      </c>
      <c r="N8" s="1221"/>
      <c r="O8" s="280" t="s">
        <v>897</v>
      </c>
      <c r="P8" s="280" t="s">
        <v>898</v>
      </c>
      <c r="Q8" s="280" t="s">
        <v>899</v>
      </c>
      <c r="R8" s="280" t="s">
        <v>898</v>
      </c>
      <c r="S8" s="1221"/>
      <c r="T8" s="1221"/>
      <c r="U8" s="280" t="s">
        <v>897</v>
      </c>
      <c r="V8" s="281" t="s">
        <v>898</v>
      </c>
      <c r="W8" s="280" t="s">
        <v>899</v>
      </c>
      <c r="X8" s="281" t="s">
        <v>898</v>
      </c>
    </row>
    <row r="9" spans="1:24" s="289" customFormat="1" ht="23.25" customHeight="1">
      <c r="A9" s="1218" t="s">
        <v>636</v>
      </c>
      <c r="B9" s="286" t="s">
        <v>639</v>
      </c>
      <c r="C9" s="287"/>
      <c r="D9" s="287"/>
      <c r="E9" s="287"/>
      <c r="F9" s="287"/>
      <c r="G9" s="287"/>
      <c r="H9" s="287"/>
      <c r="I9" s="287"/>
      <c r="J9" s="287"/>
      <c r="K9" s="287"/>
      <c r="L9" s="287"/>
      <c r="M9" s="287"/>
      <c r="N9" s="287"/>
      <c r="O9" s="287" t="s">
        <v>900</v>
      </c>
      <c r="P9" s="287" t="s">
        <v>900</v>
      </c>
      <c r="Q9" s="287"/>
      <c r="R9" s="287"/>
      <c r="S9" s="287"/>
      <c r="T9" s="287"/>
      <c r="U9" s="288" t="s">
        <v>900</v>
      </c>
      <c r="V9" s="288" t="s">
        <v>900</v>
      </c>
      <c r="W9" s="288"/>
      <c r="X9" s="288"/>
    </row>
    <row r="10" spans="1:24" ht="23.25" customHeight="1">
      <c r="A10" s="1218"/>
      <c r="B10" s="279" t="s">
        <v>901</v>
      </c>
      <c r="C10" s="290"/>
      <c r="D10" s="290"/>
      <c r="E10" s="290"/>
      <c r="F10" s="291"/>
      <c r="G10" s="291"/>
      <c r="H10" s="291"/>
      <c r="I10" s="291"/>
      <c r="J10" s="291"/>
      <c r="K10" s="291"/>
      <c r="L10" s="291"/>
      <c r="M10" s="291"/>
      <c r="N10" s="291"/>
      <c r="O10" s="291"/>
      <c r="P10" s="291"/>
      <c r="Q10" s="291"/>
      <c r="R10" s="291"/>
      <c r="S10" s="291"/>
      <c r="T10" s="291"/>
      <c r="U10" s="292"/>
      <c r="V10" s="292"/>
      <c r="W10" s="292"/>
      <c r="X10" s="292"/>
    </row>
    <row r="11" spans="1:24" ht="23.25" customHeight="1">
      <c r="A11" s="1218"/>
      <c r="B11" s="279" t="s">
        <v>902</v>
      </c>
      <c r="C11" s="290"/>
      <c r="D11" s="290"/>
      <c r="E11" s="290"/>
      <c r="F11" s="291"/>
      <c r="G11" s="291"/>
      <c r="H11" s="291"/>
      <c r="I11" s="291"/>
      <c r="J11" s="291"/>
      <c r="K11" s="291"/>
      <c r="L11" s="291"/>
      <c r="M11" s="291"/>
      <c r="N11" s="291"/>
      <c r="O11" s="291"/>
      <c r="P11" s="291"/>
      <c r="Q11" s="291"/>
      <c r="R11" s="291"/>
      <c r="S11" s="291"/>
      <c r="T11" s="291"/>
      <c r="U11" s="292"/>
      <c r="V11" s="292"/>
      <c r="W11" s="292"/>
      <c r="X11" s="292"/>
    </row>
    <row r="12" spans="1:24" s="289" customFormat="1" ht="23.25" customHeight="1">
      <c r="A12" s="1219" t="s">
        <v>700</v>
      </c>
      <c r="B12" s="279" t="s">
        <v>639</v>
      </c>
      <c r="C12" s="293">
        <v>9</v>
      </c>
      <c r="D12" s="293">
        <v>9</v>
      </c>
      <c r="E12" s="293">
        <v>0</v>
      </c>
      <c r="F12" s="294">
        <v>254593</v>
      </c>
      <c r="G12" s="295">
        <v>1</v>
      </c>
      <c r="H12" s="294">
        <v>22195</v>
      </c>
      <c r="I12" s="294">
        <v>12080</v>
      </c>
      <c r="J12" s="294">
        <f>H12-I12</f>
        <v>10115</v>
      </c>
      <c r="K12" s="294">
        <v>2563</v>
      </c>
      <c r="L12" s="296">
        <v>0</v>
      </c>
      <c r="M12" s="296">
        <v>0</v>
      </c>
      <c r="N12" s="294">
        <f>K12</f>
        <v>2563</v>
      </c>
      <c r="O12" s="294">
        <v>0</v>
      </c>
      <c r="P12" s="294">
        <v>0</v>
      </c>
      <c r="Q12" s="294">
        <v>0</v>
      </c>
      <c r="R12" s="296">
        <v>0</v>
      </c>
      <c r="S12" s="293">
        <v>8</v>
      </c>
      <c r="T12" s="296">
        <v>232398</v>
      </c>
      <c r="U12" s="297">
        <v>1</v>
      </c>
      <c r="V12" s="296">
        <v>0</v>
      </c>
      <c r="W12" s="297">
        <v>90</v>
      </c>
      <c r="X12" s="298">
        <v>0</v>
      </c>
    </row>
    <row r="13" spans="1:24" ht="23.25" customHeight="1">
      <c r="A13" s="1219"/>
      <c r="B13" s="279" t="s">
        <v>901</v>
      </c>
      <c r="C13" s="293">
        <v>9</v>
      </c>
      <c r="D13" s="293">
        <v>9</v>
      </c>
      <c r="E13" s="293">
        <v>0</v>
      </c>
      <c r="F13" s="294">
        <v>254593</v>
      </c>
      <c r="G13" s="295">
        <v>1</v>
      </c>
      <c r="H13" s="294">
        <v>22195</v>
      </c>
      <c r="I13" s="294">
        <v>12080</v>
      </c>
      <c r="J13" s="294">
        <f>J12</f>
        <v>10115</v>
      </c>
      <c r="K13" s="294">
        <f>K12</f>
        <v>2563</v>
      </c>
      <c r="L13" s="296">
        <v>0</v>
      </c>
      <c r="M13" s="296">
        <v>0</v>
      </c>
      <c r="N13" s="294">
        <f>N12</f>
        <v>2563</v>
      </c>
      <c r="O13" s="294">
        <v>0</v>
      </c>
      <c r="P13" s="294">
        <v>0</v>
      </c>
      <c r="Q13" s="294">
        <v>0</v>
      </c>
      <c r="R13" s="296">
        <v>0</v>
      </c>
      <c r="S13" s="293">
        <v>8</v>
      </c>
      <c r="T13" s="296">
        <v>232398</v>
      </c>
      <c r="U13" s="297">
        <v>1</v>
      </c>
      <c r="V13" s="296">
        <v>0</v>
      </c>
      <c r="W13" s="297">
        <v>90</v>
      </c>
      <c r="X13" s="298">
        <v>0</v>
      </c>
    </row>
    <row r="14" spans="1:24" ht="23.25" customHeight="1">
      <c r="A14" s="1219"/>
      <c r="B14" s="279" t="s">
        <v>902</v>
      </c>
      <c r="C14" s="296">
        <v>0</v>
      </c>
      <c r="D14" s="296">
        <v>0</v>
      </c>
      <c r="E14" s="296">
        <v>0</v>
      </c>
      <c r="F14" s="296">
        <v>0</v>
      </c>
      <c r="G14" s="296">
        <v>0</v>
      </c>
      <c r="H14" s="296">
        <v>0</v>
      </c>
      <c r="I14" s="296">
        <v>0</v>
      </c>
      <c r="J14" s="296">
        <v>0</v>
      </c>
      <c r="K14" s="296">
        <v>0</v>
      </c>
      <c r="L14" s="296">
        <v>0</v>
      </c>
      <c r="M14" s="296">
        <v>0</v>
      </c>
      <c r="N14" s="296">
        <v>0</v>
      </c>
      <c r="O14" s="296">
        <v>0</v>
      </c>
      <c r="P14" s="296">
        <v>0</v>
      </c>
      <c r="Q14" s="296">
        <v>0</v>
      </c>
      <c r="R14" s="296">
        <v>0</v>
      </c>
      <c r="S14" s="296">
        <v>0</v>
      </c>
      <c r="T14" s="296">
        <v>0</v>
      </c>
      <c r="U14" s="296">
        <v>0</v>
      </c>
      <c r="V14" s="296">
        <v>0</v>
      </c>
      <c r="W14" s="296">
        <v>0</v>
      </c>
      <c r="X14" s="298">
        <v>0</v>
      </c>
    </row>
    <row r="15" spans="1:24" s="289" customFormat="1" ht="23.25" customHeight="1">
      <c r="A15" s="1220"/>
      <c r="B15" s="279" t="s">
        <v>639</v>
      </c>
      <c r="C15" s="299"/>
      <c r="D15" s="299"/>
      <c r="E15" s="299"/>
      <c r="F15" s="299"/>
      <c r="G15" s="299"/>
      <c r="H15" s="299"/>
      <c r="I15" s="299"/>
      <c r="J15" s="299"/>
      <c r="K15" s="299"/>
      <c r="L15" s="299"/>
      <c r="M15" s="299"/>
      <c r="N15" s="299"/>
      <c r="O15" s="299"/>
      <c r="P15" s="299"/>
      <c r="Q15" s="299"/>
      <c r="R15" s="299"/>
      <c r="S15" s="299"/>
      <c r="T15" s="299"/>
      <c r="U15" s="300"/>
      <c r="V15" s="300"/>
      <c r="W15" s="300"/>
      <c r="X15" s="300"/>
    </row>
    <row r="16" spans="1:24" ht="23.25" customHeight="1">
      <c r="A16" s="1220"/>
      <c r="B16" s="279" t="s">
        <v>901</v>
      </c>
      <c r="C16" s="290"/>
      <c r="D16" s="290"/>
      <c r="E16" s="290"/>
      <c r="F16" s="291"/>
      <c r="G16" s="291"/>
      <c r="H16" s="291"/>
      <c r="I16" s="291"/>
      <c r="J16" s="291"/>
      <c r="K16" s="291"/>
      <c r="L16" s="291"/>
      <c r="M16" s="291"/>
      <c r="N16" s="291"/>
      <c r="O16" s="291"/>
      <c r="P16" s="291"/>
      <c r="Q16" s="291"/>
      <c r="R16" s="291"/>
      <c r="S16" s="291"/>
      <c r="T16" s="291"/>
      <c r="U16" s="292"/>
      <c r="V16" s="292"/>
      <c r="W16" s="292"/>
      <c r="X16" s="292"/>
    </row>
    <row r="17" spans="1:64" ht="23.25" customHeight="1">
      <c r="A17" s="1220"/>
      <c r="B17" s="279" t="s">
        <v>902</v>
      </c>
      <c r="C17" s="290"/>
      <c r="D17" s="290"/>
      <c r="E17" s="290"/>
      <c r="F17" s="291"/>
      <c r="G17" s="291"/>
      <c r="H17" s="291"/>
      <c r="I17" s="291"/>
      <c r="J17" s="291"/>
      <c r="K17" s="291"/>
      <c r="L17" s="291"/>
      <c r="M17" s="291"/>
      <c r="N17" s="291"/>
      <c r="O17" s="291"/>
      <c r="P17" s="291"/>
      <c r="Q17" s="291"/>
      <c r="R17" s="291"/>
      <c r="S17" s="291"/>
      <c r="T17" s="291"/>
      <c r="U17" s="292"/>
      <c r="V17" s="292"/>
      <c r="W17" s="292"/>
      <c r="X17" s="292"/>
    </row>
    <row r="18" spans="1:64" s="289" customFormat="1" ht="23.25" customHeight="1">
      <c r="A18" s="1220"/>
      <c r="B18" s="279" t="s">
        <v>639</v>
      </c>
      <c r="C18" s="299"/>
      <c r="D18" s="299"/>
      <c r="E18" s="299"/>
      <c r="F18" s="299"/>
      <c r="G18" s="299"/>
      <c r="H18" s="299"/>
      <c r="I18" s="299"/>
      <c r="J18" s="299"/>
      <c r="K18" s="299"/>
      <c r="L18" s="299"/>
      <c r="M18" s="299"/>
      <c r="N18" s="299"/>
      <c r="O18" s="299"/>
      <c r="P18" s="299"/>
      <c r="Q18" s="299"/>
      <c r="R18" s="299"/>
      <c r="S18" s="299"/>
      <c r="T18" s="299"/>
      <c r="U18" s="300"/>
      <c r="V18" s="300"/>
      <c r="W18" s="300"/>
      <c r="X18" s="300"/>
    </row>
    <row r="19" spans="1:64" ht="23.25" customHeight="1">
      <c r="A19" s="1220"/>
      <c r="B19" s="279" t="s">
        <v>901</v>
      </c>
      <c r="C19" s="290"/>
      <c r="D19" s="290"/>
      <c r="E19" s="290"/>
      <c r="F19" s="291"/>
      <c r="G19" s="291"/>
      <c r="H19" s="291"/>
      <c r="I19" s="291"/>
      <c r="J19" s="291"/>
      <c r="K19" s="291"/>
      <c r="L19" s="291"/>
      <c r="M19" s="291"/>
      <c r="N19" s="291"/>
      <c r="O19" s="291"/>
      <c r="P19" s="291"/>
      <c r="Q19" s="291"/>
      <c r="R19" s="291"/>
      <c r="S19" s="291"/>
      <c r="T19" s="291"/>
      <c r="U19" s="292"/>
      <c r="V19" s="292"/>
      <c r="W19" s="292"/>
      <c r="X19" s="292"/>
    </row>
    <row r="20" spans="1:64" ht="23.25" customHeight="1">
      <c r="A20" s="1220"/>
      <c r="B20" s="279" t="s">
        <v>902</v>
      </c>
      <c r="C20" s="290"/>
      <c r="D20" s="290"/>
      <c r="E20" s="290"/>
      <c r="F20" s="291"/>
      <c r="G20" s="291"/>
      <c r="H20" s="291"/>
      <c r="I20" s="291"/>
      <c r="J20" s="291"/>
      <c r="K20" s="291"/>
      <c r="L20" s="291"/>
      <c r="M20" s="291"/>
      <c r="N20" s="291"/>
      <c r="O20" s="291"/>
      <c r="P20" s="291"/>
      <c r="Q20" s="291"/>
      <c r="R20" s="291"/>
      <c r="S20" s="291"/>
      <c r="T20" s="291"/>
      <c r="U20" s="292"/>
      <c r="V20" s="292"/>
      <c r="W20" s="292"/>
      <c r="X20" s="292"/>
    </row>
    <row r="21" spans="1:64" s="303" customFormat="1" ht="52.8" customHeight="1">
      <c r="A21" s="301" t="s">
        <v>857</v>
      </c>
      <c r="B21" s="1216" t="s">
        <v>903</v>
      </c>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03" customFormat="1" ht="16.8" customHeight="1">
      <c r="A22" s="304"/>
      <c r="B22" s="305"/>
      <c r="C22" s="305"/>
      <c r="D22" s="305"/>
      <c r="E22" s="305"/>
      <c r="F22" s="302"/>
      <c r="G22" s="306"/>
      <c r="H22" s="306"/>
      <c r="I22" s="302"/>
      <c r="J22" s="306"/>
      <c r="K22" s="306"/>
      <c r="L22" s="302"/>
      <c r="M22" s="305"/>
      <c r="N22" s="305"/>
      <c r="O22" s="306"/>
      <c r="P22" s="307"/>
      <c r="Q22" s="306"/>
      <c r="R22" s="307"/>
      <c r="S22" s="302"/>
      <c r="T22" s="302"/>
      <c r="U22" s="302"/>
      <c r="V22" s="302"/>
      <c r="W22" s="302"/>
      <c r="X22" s="307" t="s">
        <v>904</v>
      </c>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03" customFormat="1" ht="13.5" customHeight="1">
      <c r="A23" s="308" t="s">
        <v>706</v>
      </c>
      <c r="B23" s="305"/>
      <c r="C23" s="305"/>
      <c r="D23" s="305"/>
      <c r="E23" s="305"/>
      <c r="F23" s="306" t="s">
        <v>707</v>
      </c>
      <c r="G23" s="302"/>
      <c r="H23" s="305"/>
      <c r="I23" s="302"/>
      <c r="J23" s="302"/>
      <c r="K23" s="305" t="s">
        <v>708</v>
      </c>
      <c r="L23" s="302"/>
      <c r="M23" s="305"/>
      <c r="N23" s="302"/>
      <c r="O23" s="305"/>
      <c r="P23" s="306" t="s">
        <v>709</v>
      </c>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03" customFormat="1" ht="13.5" customHeight="1">
      <c r="A24" s="302"/>
      <c r="B24" s="302"/>
      <c r="C24" s="302"/>
      <c r="D24" s="302"/>
      <c r="E24" s="302"/>
      <c r="F24" s="302"/>
      <c r="G24" s="302"/>
      <c r="H24" s="305"/>
      <c r="I24" s="302"/>
      <c r="J24" s="302"/>
      <c r="K24" s="305" t="s">
        <v>780</v>
      </c>
      <c r="L24" s="302"/>
      <c r="M24" s="305"/>
      <c r="N24" s="308"/>
      <c r="O24" s="305"/>
      <c r="P24" s="302"/>
      <c r="Q24" s="305"/>
      <c r="R24" s="302"/>
      <c r="S24" s="305"/>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ht="16.5" customHeight="1">
      <c r="A25" s="309" t="s">
        <v>905</v>
      </c>
      <c r="B25" s="309"/>
      <c r="C25" s="275"/>
      <c r="D25" s="275"/>
      <c r="E25" s="275"/>
      <c r="F25" s="275"/>
      <c r="G25" s="275"/>
      <c r="H25" s="275"/>
      <c r="I25" s="275"/>
      <c r="J25" s="275"/>
      <c r="K25" s="275"/>
      <c r="L25" s="275"/>
      <c r="M25" s="275"/>
      <c r="N25" s="275"/>
      <c r="O25" s="275"/>
      <c r="P25" s="275"/>
      <c r="Q25" s="275"/>
      <c r="R25" s="275"/>
      <c r="S25" s="275"/>
      <c r="T25" s="275"/>
    </row>
    <row r="26" spans="1:64" ht="16.5" customHeight="1">
      <c r="A26" s="227" t="s">
        <v>906</v>
      </c>
      <c r="B26" s="309"/>
      <c r="C26" s="275"/>
      <c r="D26" s="275"/>
      <c r="E26" s="275"/>
      <c r="F26" s="275"/>
      <c r="G26" s="275"/>
      <c r="H26" s="275"/>
      <c r="I26" s="275"/>
      <c r="J26" s="275"/>
      <c r="K26" s="275"/>
      <c r="L26" s="275"/>
      <c r="M26" s="275"/>
      <c r="N26" s="275"/>
      <c r="O26" s="275"/>
      <c r="P26" s="275"/>
      <c r="Q26" s="275"/>
      <c r="R26" s="275"/>
      <c r="S26" s="275"/>
      <c r="T26" s="275"/>
    </row>
    <row r="27" spans="1:64" ht="16.5" customHeight="1">
      <c r="B27" s="303" t="s">
        <v>907</v>
      </c>
    </row>
    <row r="28" spans="1:64" ht="15.6" customHeight="1"/>
    <row r="29" spans="1:64" ht="16.5" customHeight="1"/>
    <row r="30" spans="1:64" ht="16.5" customHeight="1"/>
    <row r="31" spans="1:64" ht="28.5" customHeight="1"/>
    <row r="32" spans="1:64" ht="28.5" customHeight="1"/>
    <row r="33" ht="5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14.25" customHeight="1"/>
    <row r="47" ht="14.25" customHeight="1"/>
    <row r="48" ht="16.5" customHeight="1"/>
    <row r="49" ht="16.5" customHeight="1"/>
    <row r="1048574" ht="12.75" customHeight="1"/>
    <row r="1048575" ht="12.75" customHeight="1"/>
    <row r="1048576" ht="12.75" customHeight="1"/>
  </sheetData>
  <mergeCells count="32">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B21:X21"/>
    <mergeCell ref="W7:X7"/>
    <mergeCell ref="A9:A11"/>
    <mergeCell ref="A12:A14"/>
    <mergeCell ref="A15:A17"/>
    <mergeCell ref="A18:A20"/>
    <mergeCell ref="O7:P7"/>
    <mergeCell ref="Q7:R7"/>
    <mergeCell ref="S7:S8"/>
    <mergeCell ref="T7:T8"/>
    <mergeCell ref="U7:V7"/>
  </mergeCells>
  <phoneticPr fontId="57" type="noConversion"/>
  <printOptions horizontalCentered="1" verticalCentered="1"/>
  <pageMargins left="0.59027777777777801" right="0.55138888888888904" top="1.08263888888889" bottom="0.88541666666666696" header="0.51180555555555496" footer="0.51180555555555496"/>
  <pageSetup paperSize="77" pageOrder="overThenDown"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BL76"/>
  <sheetViews>
    <sheetView zoomScaleNormal="100" workbookViewId="0"/>
  </sheetViews>
  <sheetFormatPr defaultColWidth="8.88671875" defaultRowHeight="12"/>
  <cols>
    <col min="1" max="1" width="10.33203125" style="310" customWidth="1"/>
    <col min="2" max="2" width="7.109375" style="310" customWidth="1"/>
    <col min="3" max="3" width="9.109375" style="310" customWidth="1"/>
    <col min="4" max="5" width="8.21875" style="310" customWidth="1"/>
    <col min="6" max="16" width="9.109375" style="310" customWidth="1"/>
    <col min="17" max="20" width="9.88671875" style="310" customWidth="1"/>
    <col min="21" max="1024" width="7.77734375" style="310" customWidth="1"/>
    <col min="1025" max="16384" width="8.88671875" style="310"/>
  </cols>
  <sheetData>
    <row r="1" spans="1:20" ht="16.5" customHeight="1">
      <c r="A1" s="273" t="s">
        <v>678</v>
      </c>
      <c r="B1" s="274"/>
      <c r="C1" s="311"/>
      <c r="D1" s="311"/>
      <c r="E1" s="311"/>
      <c r="F1" s="312"/>
      <c r="G1" s="312"/>
      <c r="H1" s="312"/>
      <c r="I1" s="312"/>
      <c r="J1" s="312"/>
      <c r="K1" s="312"/>
      <c r="P1" s="1225" t="s">
        <v>783</v>
      </c>
      <c r="Q1" s="1225"/>
      <c r="R1" s="1225" t="s">
        <v>873</v>
      </c>
      <c r="S1" s="1225"/>
      <c r="T1" s="1225"/>
    </row>
    <row r="2" spans="1:20" ht="16.5" customHeight="1">
      <c r="A2" s="277" t="s">
        <v>823</v>
      </c>
      <c r="B2" s="201" t="s">
        <v>874</v>
      </c>
      <c r="C2" s="311"/>
      <c r="D2" s="311"/>
      <c r="E2" s="311"/>
      <c r="F2" s="312"/>
      <c r="G2" s="312"/>
      <c r="H2" s="312"/>
      <c r="I2" s="312"/>
      <c r="J2" s="312"/>
      <c r="K2" s="312"/>
      <c r="P2" s="1225" t="s">
        <v>875</v>
      </c>
      <c r="Q2" s="1225"/>
      <c r="R2" s="1226" t="s">
        <v>908</v>
      </c>
      <c r="S2" s="1226"/>
      <c r="T2" s="1226"/>
    </row>
    <row r="3" spans="1:20" ht="24.9" customHeight="1">
      <c r="A3" s="1236" t="s">
        <v>909</v>
      </c>
      <c r="B3" s="1236"/>
      <c r="C3" s="1236"/>
      <c r="D3" s="1236"/>
      <c r="E3" s="1236"/>
      <c r="F3" s="1236"/>
      <c r="G3" s="1236"/>
      <c r="H3" s="1236"/>
      <c r="I3" s="1236"/>
      <c r="J3" s="1236"/>
      <c r="K3" s="1236"/>
      <c r="L3" s="1236"/>
      <c r="M3" s="1236"/>
      <c r="N3" s="1236"/>
      <c r="O3" s="1236"/>
      <c r="P3" s="1236"/>
      <c r="Q3" s="1236"/>
      <c r="R3" s="1236"/>
      <c r="S3" s="1236"/>
      <c r="T3" s="1236"/>
    </row>
    <row r="4" spans="1:20" ht="5.0999999999999996" customHeight="1"/>
    <row r="5" spans="1:20" ht="21" customHeight="1">
      <c r="A5" s="1232" t="s">
        <v>878</v>
      </c>
      <c r="B5" s="1232"/>
      <c r="C5" s="1232"/>
      <c r="D5" s="1232"/>
      <c r="E5" s="1232"/>
      <c r="F5" s="1232"/>
      <c r="G5" s="1232"/>
      <c r="H5" s="1232"/>
      <c r="I5" s="1232"/>
      <c r="J5" s="1232"/>
      <c r="K5" s="1232"/>
      <c r="L5" s="1232"/>
      <c r="M5" s="1232"/>
      <c r="N5" s="1232"/>
      <c r="O5" s="1232"/>
      <c r="P5" s="1232"/>
      <c r="Q5" s="1232"/>
      <c r="R5" s="1232"/>
      <c r="S5" s="1232"/>
      <c r="T5" s="1232"/>
    </row>
    <row r="6" spans="1:20" s="316" customFormat="1" ht="32.25" customHeight="1">
      <c r="A6" s="1233" t="s">
        <v>910</v>
      </c>
      <c r="B6" s="1234" t="s">
        <v>880</v>
      </c>
      <c r="C6" s="1235" t="s">
        <v>884</v>
      </c>
      <c r="D6" s="1235"/>
      <c r="E6" s="1235"/>
      <c r="F6" s="1234" t="s">
        <v>911</v>
      </c>
      <c r="G6" s="1234"/>
      <c r="H6" s="1234"/>
      <c r="I6" s="1234" t="s">
        <v>912</v>
      </c>
      <c r="J6" s="1234"/>
      <c r="K6" s="1234"/>
      <c r="L6" s="1234" t="s">
        <v>913</v>
      </c>
      <c r="M6" s="1234"/>
      <c r="N6" s="1234"/>
      <c r="O6" s="1235" t="s">
        <v>914</v>
      </c>
      <c r="P6" s="1235"/>
      <c r="Q6" s="1235"/>
      <c r="R6" s="1235" t="s">
        <v>915</v>
      </c>
      <c r="S6" s="1235"/>
      <c r="T6" s="1235"/>
    </row>
    <row r="7" spans="1:20" s="316" customFormat="1" ht="67.5" customHeight="1">
      <c r="A7" s="1233"/>
      <c r="B7" s="1234"/>
      <c r="C7" s="317" t="s">
        <v>639</v>
      </c>
      <c r="D7" s="317" t="s">
        <v>894</v>
      </c>
      <c r="E7" s="317" t="s">
        <v>895</v>
      </c>
      <c r="F7" s="314" t="s">
        <v>916</v>
      </c>
      <c r="G7" s="314" t="s">
        <v>917</v>
      </c>
      <c r="H7" s="314" t="s">
        <v>918</v>
      </c>
      <c r="I7" s="314" t="s">
        <v>916</v>
      </c>
      <c r="J7" s="314" t="s">
        <v>917</v>
      </c>
      <c r="K7" s="314" t="s">
        <v>918</v>
      </c>
      <c r="L7" s="314" t="s">
        <v>916</v>
      </c>
      <c r="M7" s="314" t="s">
        <v>917</v>
      </c>
      <c r="N7" s="314" t="s">
        <v>918</v>
      </c>
      <c r="O7" s="314" t="s">
        <v>916</v>
      </c>
      <c r="P7" s="314" t="s">
        <v>917</v>
      </c>
      <c r="Q7" s="315" t="s">
        <v>918</v>
      </c>
      <c r="R7" s="314" t="s">
        <v>916</v>
      </c>
      <c r="S7" s="314" t="s">
        <v>917</v>
      </c>
      <c r="T7" s="315" t="s">
        <v>918</v>
      </c>
    </row>
    <row r="8" spans="1:20" s="322" customFormat="1" ht="23.25" customHeight="1">
      <c r="A8" s="1228" t="s">
        <v>636</v>
      </c>
      <c r="B8" s="318" t="s">
        <v>639</v>
      </c>
      <c r="C8" s="318"/>
      <c r="D8" s="318"/>
      <c r="E8" s="318"/>
      <c r="F8" s="319"/>
      <c r="G8" s="319"/>
      <c r="H8" s="319"/>
      <c r="I8" s="319"/>
      <c r="J8" s="319"/>
      <c r="K8" s="319"/>
      <c r="L8" s="319"/>
      <c r="M8" s="319"/>
      <c r="N8" s="320"/>
      <c r="O8" s="319"/>
      <c r="P8" s="319"/>
      <c r="Q8" s="320"/>
      <c r="R8" s="319"/>
      <c r="S8" s="319"/>
      <c r="T8" s="321"/>
    </row>
    <row r="9" spans="1:20" ht="23.25" customHeight="1">
      <c r="A9" s="1228"/>
      <c r="B9" s="313" t="s">
        <v>901</v>
      </c>
      <c r="C9" s="313"/>
      <c r="D9" s="313"/>
      <c r="E9" s="313"/>
      <c r="F9" s="323"/>
      <c r="G9" s="323"/>
      <c r="H9" s="323"/>
      <c r="I9" s="323"/>
      <c r="J9" s="323"/>
      <c r="K9" s="323"/>
      <c r="L9" s="323"/>
      <c r="M9" s="323"/>
      <c r="N9" s="324"/>
      <c r="O9" s="323"/>
      <c r="P9" s="323"/>
      <c r="Q9" s="324"/>
      <c r="R9" s="323"/>
      <c r="S9" s="323"/>
      <c r="T9" s="324"/>
    </row>
    <row r="10" spans="1:20" ht="23.25" customHeight="1">
      <c r="A10" s="1228"/>
      <c r="B10" s="313" t="s">
        <v>902</v>
      </c>
      <c r="C10" s="313"/>
      <c r="D10" s="313"/>
      <c r="E10" s="313"/>
      <c r="F10" s="323"/>
      <c r="G10" s="323"/>
      <c r="H10" s="323"/>
      <c r="I10" s="323"/>
      <c r="J10" s="323"/>
      <c r="K10" s="323"/>
      <c r="L10" s="323"/>
      <c r="M10" s="323"/>
      <c r="N10" s="324"/>
      <c r="O10" s="323"/>
      <c r="P10" s="323"/>
      <c r="Q10" s="324"/>
      <c r="R10" s="323"/>
      <c r="S10" s="323"/>
      <c r="T10" s="325"/>
    </row>
    <row r="11" spans="1:20" s="322" customFormat="1" ht="23.25" customHeight="1">
      <c r="A11" s="1229" t="s">
        <v>700</v>
      </c>
      <c r="B11" s="326" t="s">
        <v>639</v>
      </c>
      <c r="C11" s="327">
        <v>2</v>
      </c>
      <c r="D11" s="327">
        <v>1</v>
      </c>
      <c r="E11" s="327">
        <v>1</v>
      </c>
      <c r="F11" s="328">
        <v>7495</v>
      </c>
      <c r="G11" s="328">
        <v>788</v>
      </c>
      <c r="H11" s="328">
        <v>6707</v>
      </c>
      <c r="I11" s="329">
        <v>7033</v>
      </c>
      <c r="J11" s="329">
        <v>743</v>
      </c>
      <c r="K11" s="329">
        <v>6290</v>
      </c>
      <c r="L11" s="329">
        <f t="shared" ref="L11:N12" si="0">F11-I11</f>
        <v>462</v>
      </c>
      <c r="M11" s="329">
        <f t="shared" si="0"/>
        <v>45</v>
      </c>
      <c r="N11" s="329">
        <f t="shared" si="0"/>
        <v>417</v>
      </c>
      <c r="O11" s="330">
        <v>320</v>
      </c>
      <c r="P11" s="330">
        <v>2</v>
      </c>
      <c r="Q11" s="330">
        <v>318</v>
      </c>
      <c r="R11" s="330">
        <v>5</v>
      </c>
      <c r="S11" s="331">
        <v>0</v>
      </c>
      <c r="T11" s="332">
        <v>5</v>
      </c>
    </row>
    <row r="12" spans="1:20" ht="23.25" customHeight="1">
      <c r="A12" s="1229"/>
      <c r="B12" s="326" t="s">
        <v>901</v>
      </c>
      <c r="C12" s="327">
        <v>2</v>
      </c>
      <c r="D12" s="327">
        <v>1</v>
      </c>
      <c r="E12" s="327">
        <v>1</v>
      </c>
      <c r="F12" s="328">
        <v>7495</v>
      </c>
      <c r="G12" s="328">
        <v>788</v>
      </c>
      <c r="H12" s="328">
        <v>6707</v>
      </c>
      <c r="I12" s="329">
        <v>7033</v>
      </c>
      <c r="J12" s="329">
        <v>743</v>
      </c>
      <c r="K12" s="329">
        <v>6290</v>
      </c>
      <c r="L12" s="329">
        <f t="shared" si="0"/>
        <v>462</v>
      </c>
      <c r="M12" s="329">
        <f t="shared" si="0"/>
        <v>45</v>
      </c>
      <c r="N12" s="329">
        <f t="shared" si="0"/>
        <v>417</v>
      </c>
      <c r="O12" s="330">
        <v>320</v>
      </c>
      <c r="P12" s="330">
        <v>2</v>
      </c>
      <c r="Q12" s="330">
        <v>318</v>
      </c>
      <c r="R12" s="330">
        <v>5</v>
      </c>
      <c r="S12" s="331">
        <v>0</v>
      </c>
      <c r="T12" s="332">
        <v>5</v>
      </c>
    </row>
    <row r="13" spans="1:20" ht="23.25" customHeight="1">
      <c r="A13" s="1229"/>
      <c r="B13" s="326" t="s">
        <v>902</v>
      </c>
      <c r="C13" s="333">
        <v>0</v>
      </c>
      <c r="D13" s="333">
        <v>0</v>
      </c>
      <c r="E13" s="333">
        <v>0</v>
      </c>
      <c r="F13" s="327">
        <v>0</v>
      </c>
      <c r="G13" s="327">
        <v>0</v>
      </c>
      <c r="H13" s="327">
        <v>0</v>
      </c>
      <c r="I13" s="334">
        <v>0</v>
      </c>
      <c r="J13" s="334">
        <v>0</v>
      </c>
      <c r="K13" s="334">
        <v>0</v>
      </c>
      <c r="L13" s="334">
        <v>0</v>
      </c>
      <c r="M13" s="334">
        <v>0</v>
      </c>
      <c r="N13" s="334">
        <v>0</v>
      </c>
      <c r="O13" s="334">
        <v>0</v>
      </c>
      <c r="P13" s="334">
        <v>0</v>
      </c>
      <c r="Q13" s="334">
        <v>0</v>
      </c>
      <c r="R13" s="334">
        <v>0</v>
      </c>
      <c r="S13" s="334">
        <v>0</v>
      </c>
      <c r="T13" s="335">
        <v>0</v>
      </c>
    </row>
    <row r="14" spans="1:20" s="322" customFormat="1" ht="23.25" customHeight="1">
      <c r="A14" s="1230"/>
      <c r="B14" s="313" t="s">
        <v>639</v>
      </c>
      <c r="C14" s="313"/>
      <c r="D14" s="313"/>
      <c r="E14" s="313"/>
      <c r="F14" s="336"/>
      <c r="G14" s="336"/>
      <c r="H14" s="336"/>
      <c r="I14" s="336"/>
      <c r="J14" s="336"/>
      <c r="K14" s="336"/>
      <c r="L14" s="336"/>
      <c r="M14" s="336"/>
      <c r="N14" s="321"/>
      <c r="O14" s="336"/>
      <c r="P14" s="336"/>
      <c r="Q14" s="321"/>
      <c r="R14" s="336"/>
      <c r="S14" s="336"/>
      <c r="T14" s="320"/>
    </row>
    <row r="15" spans="1:20" ht="23.25" customHeight="1">
      <c r="A15" s="1230"/>
      <c r="B15" s="313" t="s">
        <v>901</v>
      </c>
      <c r="C15" s="313"/>
      <c r="D15" s="313"/>
      <c r="E15" s="313"/>
      <c r="F15" s="323"/>
      <c r="G15" s="323"/>
      <c r="H15" s="323"/>
      <c r="I15" s="323" t="s">
        <v>900</v>
      </c>
      <c r="J15" s="323"/>
      <c r="K15" s="323"/>
      <c r="L15" s="323"/>
      <c r="M15" s="323"/>
      <c r="N15" s="324"/>
      <c r="O15" s="323"/>
      <c r="P15" s="323"/>
      <c r="Q15" s="324"/>
      <c r="R15" s="323"/>
      <c r="S15" s="323"/>
      <c r="T15" s="324"/>
    </row>
    <row r="16" spans="1:20" ht="23.25" customHeight="1">
      <c r="A16" s="1230"/>
      <c r="B16" s="313" t="s">
        <v>902</v>
      </c>
      <c r="C16" s="313"/>
      <c r="D16" s="313"/>
      <c r="E16" s="313"/>
      <c r="F16" s="323"/>
      <c r="G16" s="323"/>
      <c r="H16" s="323"/>
      <c r="I16" s="323"/>
      <c r="J16" s="323"/>
      <c r="K16" s="323"/>
      <c r="L16" s="323"/>
      <c r="M16" s="323"/>
      <c r="N16" s="324"/>
      <c r="O16" s="323"/>
      <c r="P16" s="323"/>
      <c r="Q16" s="324"/>
      <c r="R16" s="323"/>
      <c r="S16" s="323"/>
      <c r="T16" s="324"/>
    </row>
    <row r="17" spans="1:64" s="322" customFormat="1" ht="23.25" customHeight="1">
      <c r="A17" s="1230"/>
      <c r="B17" s="313" t="s">
        <v>639</v>
      </c>
      <c r="C17" s="313"/>
      <c r="D17" s="313"/>
      <c r="E17" s="313"/>
      <c r="F17" s="336"/>
      <c r="G17" s="336"/>
      <c r="H17" s="336"/>
      <c r="I17" s="336"/>
      <c r="J17" s="336"/>
      <c r="K17" s="336"/>
      <c r="L17" s="336"/>
      <c r="M17" s="336"/>
      <c r="N17" s="321"/>
      <c r="O17" s="336"/>
      <c r="P17" s="336"/>
      <c r="Q17" s="321"/>
      <c r="R17" s="336"/>
      <c r="S17" s="336"/>
      <c r="T17" s="321"/>
    </row>
    <row r="18" spans="1:64" ht="23.25" customHeight="1">
      <c r="A18" s="1230"/>
      <c r="B18" s="313" t="s">
        <v>901</v>
      </c>
      <c r="C18" s="313"/>
      <c r="D18" s="313"/>
      <c r="E18" s="313"/>
      <c r="F18" s="323"/>
      <c r="G18" s="323"/>
      <c r="H18" s="323"/>
      <c r="I18" s="323"/>
      <c r="J18" s="323"/>
      <c r="K18" s="323"/>
      <c r="L18" s="323"/>
      <c r="M18" s="323"/>
      <c r="N18" s="324"/>
      <c r="O18" s="323"/>
      <c r="P18" s="323"/>
      <c r="Q18" s="324"/>
      <c r="R18" s="323"/>
      <c r="S18" s="323"/>
      <c r="T18" s="324"/>
    </row>
    <row r="19" spans="1:64" ht="23.25" customHeight="1">
      <c r="A19" s="1230"/>
      <c r="B19" s="313" t="s">
        <v>902</v>
      </c>
      <c r="C19" s="313"/>
      <c r="D19" s="313"/>
      <c r="E19" s="313"/>
      <c r="F19" s="323"/>
      <c r="G19" s="323"/>
      <c r="H19" s="323"/>
      <c r="I19" s="323"/>
      <c r="J19" s="323"/>
      <c r="K19" s="323"/>
      <c r="L19" s="323"/>
      <c r="M19" s="323"/>
      <c r="N19" s="324"/>
      <c r="O19" s="323"/>
      <c r="P19" s="323"/>
      <c r="Q19" s="324"/>
      <c r="R19" s="323"/>
      <c r="S19" s="323"/>
      <c r="T19" s="324"/>
    </row>
    <row r="20" spans="1:64" s="337" customFormat="1" ht="35.700000000000003" customHeight="1">
      <c r="A20" s="301" t="s">
        <v>857</v>
      </c>
      <c r="B20" s="1231" t="s">
        <v>919</v>
      </c>
      <c r="C20" s="1231"/>
      <c r="D20" s="1231"/>
      <c r="E20" s="1231"/>
      <c r="F20" s="1231"/>
      <c r="G20" s="1231"/>
      <c r="H20" s="1231"/>
      <c r="I20" s="1231"/>
      <c r="J20" s="1231"/>
      <c r="K20" s="1231"/>
      <c r="L20" s="1231"/>
      <c r="M20" s="1231"/>
      <c r="N20" s="1231"/>
      <c r="O20" s="1231"/>
      <c r="P20" s="1231"/>
      <c r="Q20" s="1231"/>
      <c r="R20" s="1231"/>
      <c r="S20" s="1231"/>
      <c r="T20" s="1231"/>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37" customFormat="1" ht="17.25" customHeight="1">
      <c r="A21" s="304"/>
      <c r="B21" s="305"/>
      <c r="C21" s="305"/>
      <c r="D21" s="305"/>
      <c r="E21" s="305"/>
      <c r="F21" s="302"/>
      <c r="G21" s="306"/>
      <c r="H21" s="306"/>
      <c r="I21" s="302"/>
      <c r="J21" s="306"/>
      <c r="K21" s="306"/>
      <c r="L21" s="302"/>
      <c r="M21" s="305"/>
      <c r="N21" s="305"/>
      <c r="O21" s="306"/>
      <c r="P21" s="307"/>
      <c r="Q21" s="302"/>
      <c r="R21" s="306"/>
      <c r="S21" s="307"/>
      <c r="T21" s="307" t="s">
        <v>904</v>
      </c>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37" customFormat="1" ht="16.5" customHeight="1">
      <c r="A22" s="308" t="s">
        <v>706</v>
      </c>
      <c r="B22" s="305"/>
      <c r="C22" s="305"/>
      <c r="D22" s="305"/>
      <c r="E22" s="308" t="s">
        <v>707</v>
      </c>
      <c r="F22" s="302"/>
      <c r="G22" s="302"/>
      <c r="H22" s="305"/>
      <c r="I22" s="305" t="s">
        <v>708</v>
      </c>
      <c r="J22" s="302"/>
      <c r="K22" s="302"/>
      <c r="L22" s="305"/>
      <c r="M22" s="302"/>
      <c r="N22" s="306" t="s">
        <v>709</v>
      </c>
      <c r="O22" s="302"/>
      <c r="P22" s="302"/>
      <c r="Q22" s="305"/>
      <c r="R22" s="302"/>
      <c r="S22" s="302"/>
      <c r="T22" s="305"/>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37" customFormat="1" ht="16.5" customHeight="1">
      <c r="A23" s="302"/>
      <c r="B23" s="302"/>
      <c r="C23" s="302"/>
      <c r="D23" s="302"/>
      <c r="E23" s="302"/>
      <c r="F23" s="302"/>
      <c r="G23" s="302"/>
      <c r="H23" s="305"/>
      <c r="I23" s="305" t="s">
        <v>780</v>
      </c>
      <c r="J23" s="302"/>
      <c r="K23" s="302"/>
      <c r="L23" s="305"/>
      <c r="M23" s="308"/>
      <c r="N23" s="305"/>
      <c r="O23" s="302"/>
      <c r="P23" s="305"/>
      <c r="Q23" s="305"/>
      <c r="R23" s="302"/>
      <c r="S23" s="305"/>
      <c r="T23" s="305"/>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38" t="s">
        <v>905</v>
      </c>
      <c r="B24" s="338"/>
      <c r="C24" s="338"/>
      <c r="D24" s="338"/>
      <c r="E24" s="338"/>
      <c r="F24" s="312"/>
      <c r="G24" s="312"/>
      <c r="H24" s="312"/>
      <c r="I24" s="312"/>
      <c r="J24" s="312"/>
      <c r="K24" s="312"/>
      <c r="L24" s="312"/>
      <c r="M24" s="312"/>
      <c r="N24" s="312"/>
      <c r="O24" s="312"/>
      <c r="P24" s="312"/>
      <c r="Q24" s="312"/>
      <c r="R24" s="312"/>
      <c r="S24" s="312"/>
      <c r="T24" s="312"/>
    </row>
    <row r="25" spans="1:64" ht="16.5" customHeight="1">
      <c r="A25" s="227" t="s">
        <v>920</v>
      </c>
      <c r="B25" s="338"/>
      <c r="C25" s="338"/>
      <c r="D25" s="338"/>
      <c r="E25" s="338"/>
      <c r="F25" s="312"/>
      <c r="G25" s="312"/>
      <c r="H25" s="312"/>
      <c r="I25" s="312"/>
      <c r="J25" s="312"/>
      <c r="K25" s="312"/>
      <c r="L25" s="312"/>
      <c r="M25" s="312"/>
      <c r="N25" s="312"/>
      <c r="O25" s="312"/>
      <c r="P25" s="312"/>
      <c r="Q25" s="312"/>
      <c r="R25" s="312"/>
      <c r="S25" s="312"/>
      <c r="T25" s="312"/>
    </row>
    <row r="26" spans="1:64" ht="15.75" customHeight="1"/>
    <row r="27" spans="1:64" ht="16.5" customHeight="1"/>
    <row r="28" spans="1:64" ht="16.5" customHeight="1"/>
    <row r="29" spans="1:64" ht="16.5" customHeight="1"/>
    <row r="30" spans="1:64" ht="21" customHeight="1"/>
    <row r="31" spans="1:64" ht="16.5" customHeight="1"/>
    <row r="32" spans="1:64" ht="16.5" customHeight="1"/>
    <row r="33" ht="28.5" customHeight="1"/>
    <row r="34" ht="28.5" customHeight="1"/>
    <row r="35" ht="5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14.25" customHeight="1"/>
    <row r="49" ht="14.25" customHeight="1"/>
    <row r="50" ht="16.5" customHeight="1"/>
    <row r="51" ht="16.5" customHeight="1"/>
    <row r="58" ht="15.75" customHeight="1"/>
    <row r="59" ht="15.75" customHeight="1"/>
    <row r="60" ht="15.75" customHeight="1"/>
    <row r="75" ht="16.5" customHeight="1"/>
    <row r="76" ht="16.5" customHeight="1"/>
  </sheetData>
  <mergeCells count="19">
    <mergeCell ref="P1:Q1"/>
    <mergeCell ref="R1:T1"/>
    <mergeCell ref="P2:Q2"/>
    <mergeCell ref="R2:T2"/>
    <mergeCell ref="A3:T3"/>
    <mergeCell ref="A5:T5"/>
    <mergeCell ref="A6:A7"/>
    <mergeCell ref="B6:B7"/>
    <mergeCell ref="C6:E6"/>
    <mergeCell ref="F6:H6"/>
    <mergeCell ref="I6:K6"/>
    <mergeCell ref="L6:N6"/>
    <mergeCell ref="O6:Q6"/>
    <mergeCell ref="R6:T6"/>
    <mergeCell ref="A8:A10"/>
    <mergeCell ref="A11:A13"/>
    <mergeCell ref="A14:A16"/>
    <mergeCell ref="A17:A19"/>
    <mergeCell ref="B20:T20"/>
  </mergeCells>
  <phoneticPr fontId="57" type="noConversion"/>
  <printOptions horizontalCentered="1" verticalCentered="1"/>
  <pageMargins left="0.59027777777777801" right="0.59027777777777801" top="1.2791666666666699" bottom="0.92500000000000004" header="0.51180555555555496" footer="0.51180555555555496"/>
  <pageSetup paperSize="77" pageOrder="overThenDown"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L29"/>
  <sheetViews>
    <sheetView zoomScaleNormal="100" workbookViewId="0">
      <selection activeCell="Q15" sqref="Q15"/>
    </sheetView>
  </sheetViews>
  <sheetFormatPr defaultColWidth="8.88671875" defaultRowHeight="12"/>
  <cols>
    <col min="1" max="1" width="10.6640625" style="339" customWidth="1"/>
    <col min="2" max="7" width="6.21875" style="339" customWidth="1"/>
    <col min="8" max="9" width="14" style="339" customWidth="1"/>
    <col min="10" max="17" width="7.44140625" style="339" customWidth="1"/>
    <col min="18" max="19" width="9.109375" style="339" customWidth="1"/>
    <col min="20" max="21" width="9.88671875" style="339" customWidth="1"/>
    <col min="22" max="22" width="12.88671875" style="339" customWidth="1"/>
    <col min="23" max="26" width="10" style="339" customWidth="1"/>
    <col min="27" max="31" width="7.77734375" style="339" customWidth="1"/>
    <col min="32" max="32" width="11" style="339" customWidth="1"/>
    <col min="33" max="1024" width="7.77734375" style="339" customWidth="1"/>
    <col min="1025" max="16384" width="8.88671875" style="339"/>
  </cols>
  <sheetData>
    <row r="1" spans="1:22" ht="16.5" customHeight="1">
      <c r="A1" s="273" t="s">
        <v>678</v>
      </c>
      <c r="B1" s="274"/>
      <c r="D1" s="340"/>
      <c r="E1" s="341"/>
      <c r="F1" s="341"/>
      <c r="G1" s="341"/>
      <c r="I1" s="342"/>
      <c r="J1" s="342"/>
      <c r="K1" s="342"/>
      <c r="L1" s="342"/>
      <c r="M1" s="342"/>
      <c r="N1" s="342"/>
      <c r="O1" s="342"/>
      <c r="P1" s="342"/>
      <c r="R1" s="1242"/>
      <c r="S1" s="341"/>
      <c r="T1" s="276" t="s">
        <v>783</v>
      </c>
      <c r="U1" s="1225" t="s">
        <v>873</v>
      </c>
      <c r="V1" s="1225"/>
    </row>
    <row r="2" spans="1:22" ht="18" customHeight="1">
      <c r="A2" s="277" t="s">
        <v>823</v>
      </c>
      <c r="B2" s="201" t="s">
        <v>874</v>
      </c>
      <c r="D2" s="201"/>
      <c r="E2" s="341"/>
      <c r="F2" s="341"/>
      <c r="G2" s="341"/>
      <c r="H2" s="342"/>
      <c r="I2" s="342"/>
      <c r="J2" s="342"/>
      <c r="K2" s="342"/>
      <c r="L2" s="342"/>
      <c r="M2" s="342"/>
      <c r="N2" s="342"/>
      <c r="O2" s="342"/>
      <c r="P2" s="342"/>
      <c r="R2" s="1242"/>
      <c r="S2" s="341"/>
      <c r="T2" s="276" t="s">
        <v>875</v>
      </c>
      <c r="U2" s="1226" t="s">
        <v>921</v>
      </c>
      <c r="V2" s="1226"/>
    </row>
    <row r="3" spans="1:22" ht="21" customHeight="1">
      <c r="A3" s="343"/>
      <c r="B3" s="343"/>
      <c r="C3" s="343"/>
      <c r="D3" s="343"/>
      <c r="E3" s="343"/>
      <c r="F3" s="343"/>
      <c r="G3" s="343"/>
      <c r="H3" s="343"/>
      <c r="I3" s="343"/>
      <c r="J3" s="343"/>
      <c r="K3" s="343"/>
      <c r="L3" s="343"/>
      <c r="M3" s="343"/>
      <c r="N3" s="343"/>
      <c r="O3" s="343"/>
      <c r="P3" s="343"/>
      <c r="Q3" s="343"/>
      <c r="R3" s="343"/>
      <c r="S3" s="343"/>
      <c r="T3" s="343"/>
      <c r="U3" s="343"/>
      <c r="V3" s="343"/>
    </row>
    <row r="4" spans="1:22" ht="21" customHeight="1">
      <c r="A4" s="1243" t="s">
        <v>68</v>
      </c>
      <c r="B4" s="1243"/>
      <c r="C4" s="1243"/>
      <c r="D4" s="1243"/>
      <c r="E4" s="1243"/>
      <c r="F4" s="1243"/>
      <c r="G4" s="1243"/>
      <c r="H4" s="1243"/>
      <c r="I4" s="1243"/>
      <c r="J4" s="1243"/>
      <c r="K4" s="1243"/>
      <c r="L4" s="1243"/>
      <c r="M4" s="1243"/>
      <c r="N4" s="1243"/>
      <c r="O4" s="1243"/>
      <c r="P4" s="1243"/>
      <c r="Q4" s="1243"/>
      <c r="R4" s="1243"/>
      <c r="S4" s="1243"/>
      <c r="T4" s="1243"/>
      <c r="U4" s="1243"/>
      <c r="V4" s="1243"/>
    </row>
    <row r="5" spans="1:22" ht="16.5" customHeight="1">
      <c r="H5" s="344"/>
      <c r="I5" s="344"/>
      <c r="J5" s="344"/>
      <c r="K5" s="344"/>
      <c r="L5" s="344"/>
      <c r="M5" s="344"/>
      <c r="N5" s="344"/>
      <c r="O5" s="344"/>
      <c r="P5" s="344"/>
      <c r="Q5" s="344"/>
      <c r="R5" s="344"/>
      <c r="S5" s="344"/>
      <c r="T5" s="344"/>
      <c r="U5" s="344"/>
      <c r="V5" s="344"/>
    </row>
    <row r="6" spans="1:22" ht="16.5" customHeight="1">
      <c r="A6" s="1244" t="s">
        <v>922</v>
      </c>
      <c r="B6" s="1244"/>
      <c r="C6" s="1244"/>
      <c r="D6" s="1244"/>
      <c r="E6" s="1244"/>
      <c r="F6" s="1244"/>
      <c r="G6" s="1244"/>
      <c r="H6" s="1244"/>
      <c r="I6" s="1244"/>
      <c r="J6" s="1244"/>
      <c r="K6" s="1244"/>
      <c r="L6" s="1244"/>
      <c r="M6" s="1244"/>
      <c r="N6" s="1244"/>
      <c r="O6" s="1244"/>
      <c r="P6" s="1244"/>
      <c r="Q6" s="1244"/>
      <c r="R6" s="1244"/>
      <c r="S6" s="1244"/>
      <c r="T6" s="1244"/>
      <c r="U6" s="1244"/>
      <c r="V6" s="1244"/>
    </row>
    <row r="7" spans="1:22" s="346" customFormat="1" ht="22.5" customHeight="1">
      <c r="A7" s="1240" t="s">
        <v>910</v>
      </c>
      <c r="B7" s="1241" t="s">
        <v>923</v>
      </c>
      <c r="C7" s="1241"/>
      <c r="D7" s="1241"/>
      <c r="E7" s="1241"/>
      <c r="F7" s="1241"/>
      <c r="G7" s="1241"/>
      <c r="H7" s="1238" t="s">
        <v>924</v>
      </c>
      <c r="I7" s="1238"/>
      <c r="J7" s="1238" t="s">
        <v>925</v>
      </c>
      <c r="K7" s="1238"/>
      <c r="L7" s="1238"/>
      <c r="M7" s="1238"/>
      <c r="N7" s="1238" t="s">
        <v>926</v>
      </c>
      <c r="O7" s="1238"/>
      <c r="P7" s="1238"/>
      <c r="Q7" s="1238"/>
      <c r="R7" s="1238" t="s">
        <v>927</v>
      </c>
      <c r="S7" s="1238"/>
      <c r="T7" s="1238"/>
      <c r="U7" s="1238"/>
      <c r="V7" s="1239" t="s">
        <v>928</v>
      </c>
    </row>
    <row r="8" spans="1:22" s="346" customFormat="1" ht="22.5" customHeight="1">
      <c r="A8" s="1240"/>
      <c r="B8" s="1238" t="s">
        <v>929</v>
      </c>
      <c r="C8" s="1238"/>
      <c r="D8" s="1238"/>
      <c r="E8" s="1238"/>
      <c r="F8" s="1238" t="s">
        <v>930</v>
      </c>
      <c r="G8" s="1238"/>
      <c r="H8" s="1238"/>
      <c r="I8" s="1238"/>
      <c r="J8" s="1238"/>
      <c r="K8" s="1238"/>
      <c r="L8" s="1238"/>
      <c r="M8" s="1238"/>
      <c r="N8" s="1238"/>
      <c r="O8" s="1238"/>
      <c r="P8" s="1238"/>
      <c r="Q8" s="1238"/>
      <c r="R8" s="1238"/>
      <c r="S8" s="1238"/>
      <c r="T8" s="1238"/>
      <c r="U8" s="1238"/>
      <c r="V8" s="1239"/>
    </row>
    <row r="9" spans="1:22" s="346" customFormat="1" ht="58.5" customHeight="1">
      <c r="A9" s="1240"/>
      <c r="B9" s="1238" t="s">
        <v>931</v>
      </c>
      <c r="C9" s="1238"/>
      <c r="D9" s="1238" t="s">
        <v>932</v>
      </c>
      <c r="E9" s="1238"/>
      <c r="F9" s="1238" t="s">
        <v>933</v>
      </c>
      <c r="G9" s="1238"/>
      <c r="H9" s="1238" t="s">
        <v>934</v>
      </c>
      <c r="I9" s="1238" t="s">
        <v>935</v>
      </c>
      <c r="J9" s="1238" t="s">
        <v>936</v>
      </c>
      <c r="K9" s="1238"/>
      <c r="L9" s="1238" t="s">
        <v>937</v>
      </c>
      <c r="M9" s="1238"/>
      <c r="N9" s="1238" t="s">
        <v>936</v>
      </c>
      <c r="O9" s="1238"/>
      <c r="P9" s="1238" t="s">
        <v>937</v>
      </c>
      <c r="Q9" s="1238"/>
      <c r="R9" s="1238" t="s">
        <v>938</v>
      </c>
      <c r="S9" s="1238"/>
      <c r="T9" s="1238" t="s">
        <v>939</v>
      </c>
      <c r="U9" s="1238"/>
      <c r="V9" s="1239"/>
    </row>
    <row r="10" spans="1:22" s="346" customFormat="1" ht="34.5" customHeight="1">
      <c r="A10" s="1240"/>
      <c r="B10" s="347" t="s">
        <v>698</v>
      </c>
      <c r="C10" s="347" t="s">
        <v>699</v>
      </c>
      <c r="D10" s="347" t="s">
        <v>698</v>
      </c>
      <c r="E10" s="347" t="s">
        <v>699</v>
      </c>
      <c r="F10" s="347" t="s">
        <v>698</v>
      </c>
      <c r="G10" s="347" t="s">
        <v>699</v>
      </c>
      <c r="H10" s="1238"/>
      <c r="I10" s="1238"/>
      <c r="J10" s="347" t="s">
        <v>698</v>
      </c>
      <c r="K10" s="347" t="s">
        <v>699</v>
      </c>
      <c r="L10" s="347" t="s">
        <v>698</v>
      </c>
      <c r="M10" s="347" t="s">
        <v>699</v>
      </c>
      <c r="N10" s="347" t="s">
        <v>698</v>
      </c>
      <c r="O10" s="347" t="s">
        <v>699</v>
      </c>
      <c r="P10" s="347" t="s">
        <v>698</v>
      </c>
      <c r="Q10" s="347" t="s">
        <v>699</v>
      </c>
      <c r="R10" s="347" t="s">
        <v>698</v>
      </c>
      <c r="S10" s="347" t="s">
        <v>699</v>
      </c>
      <c r="T10" s="347" t="s">
        <v>698</v>
      </c>
      <c r="U10" s="347" t="s">
        <v>699</v>
      </c>
      <c r="V10" s="1239"/>
    </row>
    <row r="11" spans="1:22" s="352" customFormat="1" ht="23.25" customHeight="1">
      <c r="A11" s="348" t="s">
        <v>636</v>
      </c>
      <c r="B11" s="348"/>
      <c r="C11" s="349"/>
      <c r="D11" s="349"/>
      <c r="E11" s="349"/>
      <c r="F11" s="349"/>
      <c r="G11" s="349"/>
      <c r="H11" s="350"/>
      <c r="I11" s="350"/>
      <c r="J11" s="350"/>
      <c r="K11" s="350"/>
      <c r="L11" s="350"/>
      <c r="M11" s="350"/>
      <c r="N11" s="350"/>
      <c r="O11" s="350"/>
      <c r="P11" s="350"/>
      <c r="Q11" s="350"/>
      <c r="R11" s="350"/>
      <c r="S11" s="350"/>
      <c r="T11" s="350"/>
      <c r="U11" s="351"/>
      <c r="V11" s="351"/>
    </row>
    <row r="12" spans="1:22" ht="29.7" customHeight="1">
      <c r="A12" s="353" t="s">
        <v>700</v>
      </c>
      <c r="B12" s="354" t="s">
        <v>940</v>
      </c>
      <c r="C12" s="355" t="s">
        <v>940</v>
      </c>
      <c r="D12" s="355">
        <v>0</v>
      </c>
      <c r="E12" s="356">
        <v>1</v>
      </c>
      <c r="F12" s="355">
        <v>0</v>
      </c>
      <c r="G12" s="355">
        <v>0</v>
      </c>
      <c r="H12" s="357">
        <v>9</v>
      </c>
      <c r="I12" s="357">
        <v>0</v>
      </c>
      <c r="J12" s="358">
        <v>2</v>
      </c>
      <c r="K12" s="359">
        <v>0</v>
      </c>
      <c r="L12" s="359">
        <v>0</v>
      </c>
      <c r="M12" s="358">
        <v>0</v>
      </c>
      <c r="N12" s="360">
        <v>1</v>
      </c>
      <c r="O12" s="360">
        <v>0</v>
      </c>
      <c r="P12" s="360">
        <v>0</v>
      </c>
      <c r="Q12" s="360">
        <v>0</v>
      </c>
      <c r="R12" s="361">
        <v>1</v>
      </c>
      <c r="S12" s="361">
        <v>0</v>
      </c>
      <c r="T12" s="361">
        <v>163</v>
      </c>
      <c r="U12" s="362">
        <v>97</v>
      </c>
      <c r="V12" s="363">
        <v>0</v>
      </c>
    </row>
    <row r="13" spans="1:22" ht="23.25" customHeight="1">
      <c r="A13" s="353"/>
      <c r="B13" s="353"/>
      <c r="C13" s="345"/>
      <c r="D13" s="345"/>
      <c r="E13" s="345"/>
      <c r="F13" s="345"/>
      <c r="G13" s="345"/>
      <c r="H13" s="364"/>
      <c r="I13" s="365"/>
      <c r="J13" s="365"/>
      <c r="K13" s="365"/>
      <c r="L13" s="365"/>
      <c r="M13" s="365"/>
      <c r="N13" s="365"/>
      <c r="O13" s="365"/>
      <c r="P13" s="365"/>
      <c r="Q13" s="365"/>
      <c r="R13" s="365"/>
      <c r="S13" s="365"/>
      <c r="T13" s="365"/>
      <c r="U13" s="366"/>
      <c r="V13" s="366"/>
    </row>
    <row r="14" spans="1:22" s="352" customFormat="1" ht="23.25" customHeight="1">
      <c r="A14" s="353"/>
      <c r="B14" s="353"/>
      <c r="C14" s="345"/>
      <c r="D14" s="345"/>
      <c r="E14" s="345"/>
      <c r="F14" s="345"/>
      <c r="G14" s="345"/>
      <c r="H14" s="367"/>
      <c r="I14" s="367"/>
      <c r="J14" s="367"/>
      <c r="K14" s="367"/>
      <c r="L14" s="367"/>
      <c r="M14" s="367"/>
      <c r="N14" s="367"/>
      <c r="O14" s="367"/>
      <c r="P14" s="367"/>
      <c r="Q14" s="367"/>
      <c r="R14" s="367"/>
      <c r="S14" s="367"/>
      <c r="T14" s="367"/>
      <c r="U14" s="368"/>
      <c r="V14" s="368"/>
    </row>
    <row r="15" spans="1:22" ht="23.25" customHeight="1">
      <c r="A15" s="353"/>
      <c r="B15" s="353"/>
      <c r="C15" s="345"/>
      <c r="D15" s="345"/>
      <c r="E15" s="345"/>
      <c r="F15" s="345"/>
      <c r="G15" s="345"/>
      <c r="H15" s="364"/>
      <c r="I15" s="365"/>
      <c r="J15" s="365"/>
      <c r="K15" s="365"/>
      <c r="L15" s="365"/>
      <c r="M15" s="365"/>
      <c r="N15" s="365"/>
      <c r="O15" s="365"/>
      <c r="P15" s="365"/>
      <c r="Q15" s="365"/>
      <c r="R15" s="365"/>
      <c r="S15" s="365"/>
      <c r="T15" s="365"/>
      <c r="U15" s="366"/>
      <c r="V15" s="366"/>
    </row>
    <row r="16" spans="1:22" ht="23.25" customHeight="1">
      <c r="A16" s="353"/>
      <c r="B16" s="353"/>
      <c r="C16" s="345"/>
      <c r="D16" s="345"/>
      <c r="E16" s="345"/>
      <c r="F16" s="345"/>
      <c r="G16" s="345"/>
      <c r="H16" s="364"/>
      <c r="I16" s="365"/>
      <c r="J16" s="365"/>
      <c r="K16" s="365"/>
      <c r="L16" s="365"/>
      <c r="M16" s="365"/>
      <c r="N16" s="365"/>
      <c r="O16" s="365"/>
      <c r="P16" s="365"/>
      <c r="Q16" s="365"/>
      <c r="R16" s="365"/>
      <c r="S16" s="365"/>
      <c r="T16" s="365"/>
      <c r="U16" s="366"/>
      <c r="V16" s="366"/>
    </row>
    <row r="17" spans="1:64" s="352" customFormat="1" ht="23.25" customHeight="1">
      <c r="A17" s="353"/>
      <c r="B17" s="353"/>
      <c r="C17" s="345"/>
      <c r="D17" s="345"/>
      <c r="E17" s="345"/>
      <c r="F17" s="345"/>
      <c r="G17" s="345"/>
      <c r="H17" s="367"/>
      <c r="I17" s="367"/>
      <c r="J17" s="367"/>
      <c r="K17" s="367"/>
      <c r="L17" s="367"/>
      <c r="M17" s="367"/>
      <c r="N17" s="367"/>
      <c r="O17" s="367"/>
      <c r="P17" s="367"/>
      <c r="Q17" s="367"/>
      <c r="R17" s="367"/>
      <c r="S17" s="367"/>
      <c r="T17" s="367"/>
      <c r="U17" s="368"/>
      <c r="V17" s="368"/>
    </row>
    <row r="18" spans="1:64" ht="23.25" customHeight="1">
      <c r="A18" s="353"/>
      <c r="B18" s="353"/>
      <c r="C18" s="345"/>
      <c r="D18" s="345"/>
      <c r="E18" s="345"/>
      <c r="F18" s="345"/>
      <c r="G18" s="345"/>
      <c r="H18" s="364"/>
      <c r="I18" s="365"/>
      <c r="J18" s="365"/>
      <c r="K18" s="365"/>
      <c r="L18" s="365"/>
      <c r="M18" s="365"/>
      <c r="N18" s="365"/>
      <c r="O18" s="365"/>
      <c r="P18" s="365"/>
      <c r="Q18" s="365"/>
      <c r="R18" s="365"/>
      <c r="S18" s="365"/>
      <c r="T18" s="365"/>
      <c r="U18" s="366"/>
      <c r="V18" s="366"/>
    </row>
    <row r="19" spans="1:64" ht="23.25" customHeight="1">
      <c r="A19" s="353"/>
      <c r="B19" s="353"/>
      <c r="C19" s="345"/>
      <c r="D19" s="345"/>
      <c r="E19" s="345"/>
      <c r="F19" s="345"/>
      <c r="G19" s="345"/>
      <c r="H19" s="364"/>
      <c r="I19" s="365"/>
      <c r="J19" s="365"/>
      <c r="K19" s="365"/>
      <c r="L19" s="365"/>
      <c r="M19" s="365"/>
      <c r="N19" s="365"/>
      <c r="O19" s="365"/>
      <c r="P19" s="365"/>
      <c r="Q19" s="365"/>
      <c r="R19" s="365"/>
      <c r="S19" s="365"/>
      <c r="T19" s="365"/>
      <c r="U19" s="366"/>
      <c r="V19" s="366"/>
    </row>
    <row r="20" spans="1:64" s="352" customFormat="1" ht="23.25" customHeight="1">
      <c r="A20" s="353"/>
      <c r="B20" s="353"/>
      <c r="C20" s="345"/>
      <c r="D20" s="345"/>
      <c r="E20" s="345"/>
      <c r="F20" s="345"/>
      <c r="G20" s="345"/>
      <c r="H20" s="367"/>
      <c r="I20" s="367"/>
      <c r="J20" s="367"/>
      <c r="K20" s="367"/>
      <c r="L20" s="367"/>
      <c r="M20" s="367"/>
      <c r="N20" s="367"/>
      <c r="O20" s="367"/>
      <c r="P20" s="367"/>
      <c r="Q20" s="367"/>
      <c r="R20" s="367"/>
      <c r="S20" s="367"/>
      <c r="T20" s="367"/>
      <c r="U20" s="368"/>
      <c r="V20" s="368"/>
    </row>
    <row r="21" spans="1:64" ht="23.25" customHeight="1">
      <c r="A21" s="353"/>
      <c r="B21" s="353"/>
      <c r="C21" s="345"/>
      <c r="D21" s="345"/>
      <c r="E21" s="345"/>
      <c r="F21" s="345"/>
      <c r="G21" s="345"/>
      <c r="H21" s="364"/>
      <c r="I21" s="365"/>
      <c r="J21" s="365"/>
      <c r="K21" s="365"/>
      <c r="L21" s="365"/>
      <c r="M21" s="365"/>
      <c r="N21" s="365"/>
      <c r="O21" s="365"/>
      <c r="P21" s="365"/>
      <c r="Q21" s="365"/>
      <c r="R21" s="365"/>
      <c r="S21" s="365"/>
      <c r="T21" s="365"/>
      <c r="U21" s="366"/>
      <c r="V21" s="366"/>
    </row>
    <row r="22" spans="1:64" ht="23.25" customHeight="1">
      <c r="A22" s="353"/>
      <c r="B22" s="353"/>
      <c r="C22" s="345"/>
      <c r="D22" s="345"/>
      <c r="E22" s="345"/>
      <c r="F22" s="345"/>
      <c r="G22" s="345"/>
      <c r="H22" s="364"/>
      <c r="I22" s="365"/>
      <c r="J22" s="365"/>
      <c r="K22" s="365"/>
      <c r="L22" s="365"/>
      <c r="M22" s="365"/>
      <c r="N22" s="365"/>
      <c r="O22" s="365"/>
      <c r="P22" s="365"/>
      <c r="Q22" s="365"/>
      <c r="R22" s="365"/>
      <c r="S22" s="365"/>
      <c r="T22" s="365"/>
      <c r="U22" s="366"/>
      <c r="V22" s="366"/>
    </row>
    <row r="23" spans="1:64" s="370" customFormat="1" ht="24" customHeight="1">
      <c r="A23" s="301" t="s">
        <v>857</v>
      </c>
      <c r="B23" s="1237" t="s">
        <v>941</v>
      </c>
      <c r="C23" s="1237"/>
      <c r="D23" s="1237"/>
      <c r="E23" s="1237"/>
      <c r="F23" s="1237"/>
      <c r="G23" s="1237"/>
      <c r="H23" s="1237"/>
      <c r="I23" s="1237"/>
      <c r="J23" s="1237"/>
      <c r="K23" s="1237"/>
      <c r="L23" s="1237"/>
      <c r="M23" s="1237"/>
      <c r="N23" s="1237"/>
      <c r="O23" s="1237"/>
      <c r="P23" s="1237"/>
      <c r="Q23" s="1237"/>
      <c r="R23" s="1237"/>
      <c r="S23" s="1237"/>
      <c r="T23" s="1237"/>
      <c r="U23" s="1237"/>
      <c r="V23" s="369"/>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70" customFormat="1" ht="18.899999999999999" customHeight="1">
      <c r="A24" s="304"/>
      <c r="B24" s="304"/>
      <c r="C24" s="305"/>
      <c r="D24" s="305"/>
      <c r="E24" s="305"/>
      <c r="F24" s="305"/>
      <c r="G24" s="302"/>
      <c r="H24" s="306"/>
      <c r="I24" s="302"/>
      <c r="J24" s="306"/>
      <c r="K24" s="306"/>
      <c r="L24" s="306"/>
      <c r="M24" s="302"/>
      <c r="N24" s="305"/>
      <c r="O24" s="305"/>
      <c r="P24" s="305"/>
      <c r="Q24" s="305"/>
      <c r="R24" s="306"/>
      <c r="S24" s="306"/>
      <c r="T24" s="307"/>
      <c r="U24" s="307"/>
      <c r="V24" s="307" t="s">
        <v>904</v>
      </c>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s="370" customFormat="1" ht="13.5" customHeight="1">
      <c r="A25" s="308" t="s">
        <v>706</v>
      </c>
      <c r="B25" s="308"/>
      <c r="C25" s="305"/>
      <c r="D25" s="305"/>
      <c r="E25" s="305"/>
      <c r="F25" s="306" t="s">
        <v>707</v>
      </c>
      <c r="G25" s="302"/>
      <c r="H25" s="302"/>
      <c r="I25" s="302"/>
      <c r="J25" s="306" t="s">
        <v>708</v>
      </c>
      <c r="K25" s="305"/>
      <c r="L25" s="305"/>
      <c r="M25" s="302"/>
      <c r="N25" s="302"/>
      <c r="O25" s="306" t="s">
        <v>709</v>
      </c>
      <c r="P25" s="302"/>
      <c r="Q25" s="306"/>
      <c r="R25" s="302"/>
      <c r="S25" s="306"/>
      <c r="T25" s="302"/>
      <c r="U25" s="302"/>
      <c r="V25" s="305"/>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row>
    <row r="26" spans="1:64" s="370" customFormat="1" ht="14.25" customHeight="1">
      <c r="A26" s="302"/>
      <c r="B26" s="302"/>
      <c r="C26" s="302"/>
      <c r="D26" s="302"/>
      <c r="E26" s="302"/>
      <c r="F26" s="302"/>
      <c r="G26" s="302"/>
      <c r="H26" s="302"/>
      <c r="I26" s="302"/>
      <c r="J26" s="306" t="s">
        <v>780</v>
      </c>
      <c r="K26" s="305"/>
      <c r="L26" s="305"/>
      <c r="M26" s="308"/>
      <c r="N26" s="308"/>
      <c r="O26" s="308"/>
      <c r="P26" s="302"/>
      <c r="Q26" s="305"/>
      <c r="R26" s="302"/>
      <c r="S26" s="302"/>
      <c r="T26" s="305"/>
      <c r="U26" s="305"/>
      <c r="V26" s="305"/>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row>
    <row r="27" spans="1:64" ht="16.5" customHeight="1">
      <c r="A27" s="371" t="s">
        <v>905</v>
      </c>
      <c r="B27" s="371"/>
      <c r="C27" s="371"/>
      <c r="D27" s="371"/>
      <c r="E27" s="371"/>
      <c r="F27" s="371"/>
      <c r="G27" s="37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row>
    <row r="28" spans="1:64" ht="16.5" customHeight="1">
      <c r="A28" s="227" t="s">
        <v>906</v>
      </c>
      <c r="B28" s="227"/>
      <c r="C28" s="371"/>
      <c r="D28" s="371"/>
      <c r="E28" s="371"/>
      <c r="F28" s="371"/>
      <c r="G28" s="37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row>
    <row r="29" spans="1:64" ht="16.5" customHeight="1">
      <c r="A29" s="372" t="s">
        <v>942</v>
      </c>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row>
  </sheetData>
  <mergeCells count="26">
    <mergeCell ref="R1:R2"/>
    <mergeCell ref="U1:V1"/>
    <mergeCell ref="U2:V2"/>
    <mergeCell ref="A4:V4"/>
    <mergeCell ref="A6:V6"/>
    <mergeCell ref="A7:A10"/>
    <mergeCell ref="B7:G7"/>
    <mergeCell ref="H7:I8"/>
    <mergeCell ref="J7:M8"/>
    <mergeCell ref="N7:Q8"/>
    <mergeCell ref="B23:U23"/>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s>
  <phoneticPr fontId="57" type="noConversion"/>
  <printOptions horizontalCentered="1" verticalCentered="1"/>
  <pageMargins left="0.59027777777777801" right="0.59027777777777801" top="1.08263888888889" bottom="1.0034722222222201" header="0.51180555555555496" footer="0.51180555555555496"/>
  <pageSetup paperSize="77" pageOrder="overThenDown" orientation="landscape"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BL25"/>
  <sheetViews>
    <sheetView zoomScaleNormal="100" workbookViewId="0"/>
  </sheetViews>
  <sheetFormatPr defaultColWidth="8.88671875" defaultRowHeight="12"/>
  <cols>
    <col min="1" max="1" width="12.33203125" style="374" customWidth="1"/>
    <col min="2" max="2" width="9.6640625" style="374" customWidth="1"/>
    <col min="3" max="6" width="21.5546875" style="374" customWidth="1"/>
    <col min="7" max="8" width="11.5546875" style="374" customWidth="1"/>
    <col min="9" max="9" width="21.5546875" style="374" customWidth="1"/>
    <col min="10" max="18" width="10" style="374" customWidth="1"/>
    <col min="19" max="23" width="7.77734375" style="374" customWidth="1"/>
    <col min="24" max="24" width="11" style="374" customWidth="1"/>
    <col min="25" max="1024" width="7.77734375" style="374" customWidth="1"/>
    <col min="1025" max="16384" width="8.88671875" style="374"/>
  </cols>
  <sheetData>
    <row r="1" spans="1:9" ht="16.5" customHeight="1">
      <c r="A1" s="273" t="s">
        <v>678</v>
      </c>
      <c r="B1" s="274"/>
      <c r="D1" s="375"/>
      <c r="E1" s="375"/>
      <c r="F1" s="375"/>
      <c r="G1" s="276" t="s">
        <v>783</v>
      </c>
      <c r="H1" s="1225" t="s">
        <v>873</v>
      </c>
      <c r="I1" s="1225"/>
    </row>
    <row r="2" spans="1:9" ht="16.5" customHeight="1">
      <c r="A2" s="277" t="s">
        <v>823</v>
      </c>
      <c r="B2" s="201" t="s">
        <v>874</v>
      </c>
      <c r="C2" s="376"/>
      <c r="D2" s="375"/>
      <c r="E2" s="375"/>
      <c r="F2" s="375"/>
      <c r="G2" s="276" t="s">
        <v>875</v>
      </c>
      <c r="H2" s="1226" t="s">
        <v>943</v>
      </c>
      <c r="I2" s="1226"/>
    </row>
    <row r="3" spans="1:9" ht="21" customHeight="1">
      <c r="A3" s="377"/>
      <c r="B3" s="377"/>
      <c r="C3" s="377"/>
      <c r="D3" s="377"/>
      <c r="E3" s="377"/>
      <c r="F3" s="377"/>
      <c r="G3" s="377"/>
      <c r="H3" s="377"/>
      <c r="I3" s="377"/>
    </row>
    <row r="4" spans="1:9" ht="21" customHeight="1">
      <c r="A4" s="1251" t="s">
        <v>944</v>
      </c>
      <c r="B4" s="1251"/>
      <c r="C4" s="1251"/>
      <c r="D4" s="1251"/>
      <c r="E4" s="1251"/>
      <c r="F4" s="1251"/>
      <c r="G4" s="1251"/>
      <c r="H4" s="1251"/>
      <c r="I4" s="1251"/>
    </row>
    <row r="5" spans="1:9" ht="16.5" customHeight="1">
      <c r="B5" s="378"/>
      <c r="C5" s="378"/>
      <c r="D5" s="378"/>
      <c r="E5" s="378"/>
      <c r="F5" s="378"/>
      <c r="G5" s="378"/>
      <c r="H5" s="378"/>
      <c r="I5" s="378"/>
    </row>
    <row r="6" spans="1:9" ht="16.5" customHeight="1">
      <c r="B6" s="378"/>
      <c r="C6" s="1252" t="s">
        <v>945</v>
      </c>
      <c r="D6" s="1252"/>
      <c r="E6" s="1252"/>
      <c r="F6" s="1252"/>
      <c r="G6" s="1252"/>
      <c r="H6" s="378"/>
      <c r="I6" s="378"/>
    </row>
    <row r="7" spans="1:9" s="382" customFormat="1" ht="59.25" customHeight="1">
      <c r="A7" s="379" t="s">
        <v>879</v>
      </c>
      <c r="B7" s="380" t="s">
        <v>946</v>
      </c>
      <c r="C7" s="380" t="s">
        <v>947</v>
      </c>
      <c r="D7" s="379" t="s">
        <v>948</v>
      </c>
      <c r="E7" s="380" t="s">
        <v>949</v>
      </c>
      <c r="F7" s="380" t="s">
        <v>950</v>
      </c>
      <c r="G7" s="1253" t="s">
        <v>951</v>
      </c>
      <c r="H7" s="1253"/>
      <c r="I7" s="381" t="s">
        <v>952</v>
      </c>
    </row>
    <row r="8" spans="1:9" s="386" customFormat="1" ht="23.25" customHeight="1">
      <c r="A8" s="1247" t="s">
        <v>636</v>
      </c>
      <c r="B8" s="383" t="s">
        <v>639</v>
      </c>
      <c r="C8" s="384"/>
      <c r="D8" s="384"/>
      <c r="E8" s="384"/>
      <c r="F8" s="384"/>
      <c r="G8" s="1248"/>
      <c r="H8" s="1248"/>
      <c r="I8" s="385"/>
    </row>
    <row r="9" spans="1:9" ht="23.25" customHeight="1">
      <c r="A9" s="1247"/>
      <c r="B9" s="379" t="s">
        <v>901</v>
      </c>
      <c r="C9" s="387"/>
      <c r="D9" s="388"/>
      <c r="E9" s="388"/>
      <c r="F9" s="388"/>
      <c r="G9" s="1246"/>
      <c r="H9" s="1246"/>
      <c r="I9" s="389"/>
    </row>
    <row r="10" spans="1:9" ht="23.25" customHeight="1">
      <c r="A10" s="1247"/>
      <c r="B10" s="379" t="s">
        <v>902</v>
      </c>
      <c r="C10" s="387"/>
      <c r="D10" s="388"/>
      <c r="E10" s="388"/>
      <c r="F10" s="388"/>
      <c r="G10" s="1246"/>
      <c r="H10" s="1246"/>
      <c r="I10" s="389"/>
    </row>
    <row r="11" spans="1:9" s="386" customFormat="1" ht="23.25" customHeight="1">
      <c r="A11" s="1249" t="s">
        <v>700</v>
      </c>
      <c r="B11" s="379" t="s">
        <v>639</v>
      </c>
      <c r="C11" s="390">
        <v>0</v>
      </c>
      <c r="D11" s="390" t="s">
        <v>940</v>
      </c>
      <c r="E11" s="390">
        <v>0</v>
      </c>
      <c r="F11" s="390">
        <v>0</v>
      </c>
      <c r="G11" s="1250">
        <v>0</v>
      </c>
      <c r="H11" s="1250"/>
      <c r="I11" s="391">
        <v>0</v>
      </c>
    </row>
    <row r="12" spans="1:9" ht="23.25" customHeight="1">
      <c r="A12" s="1249"/>
      <c r="B12" s="379" t="s">
        <v>901</v>
      </c>
      <c r="C12" s="390">
        <v>0</v>
      </c>
      <c r="D12" s="390" t="s">
        <v>940</v>
      </c>
      <c r="E12" s="390">
        <v>0</v>
      </c>
      <c r="F12" s="390">
        <v>0</v>
      </c>
      <c r="G12" s="1250">
        <v>0</v>
      </c>
      <c r="H12" s="1250"/>
      <c r="I12" s="391">
        <v>0</v>
      </c>
    </row>
    <row r="13" spans="1:9" ht="23.25" customHeight="1">
      <c r="A13" s="1249"/>
      <c r="B13" s="379" t="s">
        <v>902</v>
      </c>
      <c r="C13" s="390">
        <v>0</v>
      </c>
      <c r="D13" s="390" t="s">
        <v>940</v>
      </c>
      <c r="E13" s="390">
        <v>0</v>
      </c>
      <c r="F13" s="390">
        <v>0</v>
      </c>
      <c r="G13" s="1250">
        <v>0</v>
      </c>
      <c r="H13" s="1250"/>
      <c r="I13" s="391">
        <v>0</v>
      </c>
    </row>
    <row r="14" spans="1:9" s="386" customFormat="1" ht="23.25" customHeight="1">
      <c r="A14" s="1245"/>
      <c r="B14" s="379" t="s">
        <v>639</v>
      </c>
      <c r="C14" s="392"/>
      <c r="D14" s="392"/>
      <c r="E14" s="392"/>
      <c r="F14" s="392"/>
      <c r="G14" s="1246"/>
      <c r="H14" s="1246"/>
      <c r="I14" s="393"/>
    </row>
    <row r="15" spans="1:9" ht="23.25" customHeight="1">
      <c r="A15" s="1245"/>
      <c r="B15" s="379" t="s">
        <v>901</v>
      </c>
      <c r="C15" s="387"/>
      <c r="D15" s="388"/>
      <c r="E15" s="388"/>
      <c r="F15" s="388"/>
      <c r="G15" s="1246"/>
      <c r="H15" s="1246"/>
      <c r="I15" s="389"/>
    </row>
    <row r="16" spans="1:9" ht="23.25" customHeight="1">
      <c r="A16" s="1245"/>
      <c r="B16" s="379" t="s">
        <v>902</v>
      </c>
      <c r="C16" s="387"/>
      <c r="D16" s="388"/>
      <c r="E16" s="388"/>
      <c r="F16" s="388"/>
      <c r="G16" s="1246"/>
      <c r="H16" s="1246"/>
      <c r="I16" s="389"/>
    </row>
    <row r="17" spans="1:64" s="386" customFormat="1" ht="23.25" customHeight="1">
      <c r="A17" s="1245"/>
      <c r="B17" s="379" t="s">
        <v>639</v>
      </c>
      <c r="C17" s="392"/>
      <c r="D17" s="392"/>
      <c r="E17" s="392"/>
      <c r="F17" s="392"/>
      <c r="G17" s="1246"/>
      <c r="H17" s="1246"/>
      <c r="I17" s="393"/>
    </row>
    <row r="18" spans="1:64" ht="23.25" customHeight="1">
      <c r="A18" s="1245"/>
      <c r="B18" s="379" t="s">
        <v>901</v>
      </c>
      <c r="C18" s="387"/>
      <c r="D18" s="388"/>
      <c r="E18" s="388"/>
      <c r="F18" s="388"/>
      <c r="G18" s="1246"/>
      <c r="H18" s="1246"/>
      <c r="I18" s="389"/>
    </row>
    <row r="19" spans="1:64" ht="23.25" customHeight="1">
      <c r="A19" s="1245"/>
      <c r="B19" s="379" t="s">
        <v>902</v>
      </c>
      <c r="C19" s="387"/>
      <c r="D19" s="388"/>
      <c r="E19" s="388"/>
      <c r="F19" s="388"/>
      <c r="G19" s="1246"/>
      <c r="H19" s="1246"/>
      <c r="I19" s="389"/>
    </row>
    <row r="20" spans="1:64" s="396" customFormat="1" ht="24" customHeight="1">
      <c r="A20" s="301" t="s">
        <v>857</v>
      </c>
      <c r="B20" s="394"/>
      <c r="C20" s="394"/>
      <c r="D20" s="369"/>
      <c r="E20" s="395"/>
      <c r="F20" s="395"/>
      <c r="G20" s="369"/>
      <c r="H20" s="369"/>
      <c r="I20" s="395"/>
      <c r="J20" s="306"/>
      <c r="K20" s="302"/>
      <c r="L20" s="305"/>
      <c r="M20" s="305"/>
      <c r="N20" s="306"/>
      <c r="O20" s="307"/>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96" customFormat="1" ht="14.25" customHeight="1">
      <c r="A21" s="304"/>
      <c r="B21" s="305"/>
      <c r="C21" s="305"/>
      <c r="D21" s="302"/>
      <c r="E21" s="306"/>
      <c r="F21" s="306"/>
      <c r="G21" s="302"/>
      <c r="H21" s="302"/>
      <c r="I21" s="306" t="s">
        <v>904</v>
      </c>
      <c r="J21" s="306"/>
      <c r="K21" s="302"/>
      <c r="L21" s="305"/>
      <c r="M21" s="305"/>
      <c r="N21" s="306"/>
      <c r="O21" s="307"/>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96" customFormat="1" ht="16.5" customHeight="1">
      <c r="A22" s="308" t="s">
        <v>706</v>
      </c>
      <c r="B22" s="305"/>
      <c r="C22" s="308" t="s">
        <v>953</v>
      </c>
      <c r="D22" s="308" t="s">
        <v>954</v>
      </c>
      <c r="E22" s="302"/>
      <c r="F22" s="308" t="s">
        <v>709</v>
      </c>
      <c r="G22" s="302"/>
      <c r="H22" s="304"/>
      <c r="I22" s="302"/>
      <c r="J22" s="302"/>
      <c r="K22" s="305"/>
      <c r="L22" s="302"/>
      <c r="M22" s="305"/>
      <c r="N22" s="302"/>
      <c r="O22" s="302"/>
      <c r="P22" s="305"/>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96" customFormat="1" ht="16.5" customHeight="1">
      <c r="A23" s="302"/>
      <c r="B23" s="302"/>
      <c r="C23" s="302"/>
      <c r="D23" s="308" t="s">
        <v>955</v>
      </c>
      <c r="E23" s="302"/>
      <c r="F23" s="302"/>
      <c r="G23" s="302"/>
      <c r="H23" s="302"/>
      <c r="I23" s="302"/>
      <c r="J23" s="302"/>
      <c r="K23" s="305"/>
      <c r="L23" s="308"/>
      <c r="M23" s="305"/>
      <c r="N23" s="302"/>
      <c r="O23" s="305"/>
      <c r="P23" s="305"/>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97" t="s">
        <v>905</v>
      </c>
      <c r="B24" s="397"/>
      <c r="C24" s="398"/>
      <c r="D24" s="398"/>
      <c r="E24" s="398"/>
      <c r="F24" s="398"/>
      <c r="G24" s="398"/>
      <c r="H24" s="398"/>
      <c r="I24" s="398"/>
      <c r="J24" s="398"/>
      <c r="K24" s="398"/>
      <c r="L24" s="398"/>
      <c r="M24" s="398"/>
      <c r="N24" s="398"/>
      <c r="O24" s="398"/>
      <c r="P24" s="398"/>
      <c r="Q24" s="398"/>
      <c r="R24" s="398"/>
      <c r="S24" s="398"/>
      <c r="T24" s="398"/>
      <c r="U24" s="398"/>
      <c r="V24" s="398"/>
      <c r="W24" s="398"/>
      <c r="X24" s="398"/>
    </row>
    <row r="25" spans="1:64" ht="16.5" customHeight="1">
      <c r="A25" s="227" t="s">
        <v>920</v>
      </c>
      <c r="B25" s="397"/>
      <c r="C25" s="398"/>
      <c r="D25" s="398"/>
      <c r="E25" s="398"/>
      <c r="F25" s="398"/>
      <c r="G25" s="398"/>
      <c r="H25" s="398"/>
      <c r="I25" s="398"/>
      <c r="J25" s="398"/>
      <c r="K25" s="398"/>
      <c r="L25" s="398"/>
      <c r="M25" s="398"/>
      <c r="N25" s="398"/>
      <c r="O25" s="398"/>
      <c r="P25" s="398"/>
      <c r="Q25" s="398"/>
      <c r="R25" s="398"/>
      <c r="S25" s="398"/>
      <c r="T25" s="398"/>
      <c r="U25" s="398"/>
      <c r="V25" s="398"/>
      <c r="W25" s="398"/>
      <c r="X25" s="398"/>
    </row>
  </sheetData>
  <mergeCells count="21">
    <mergeCell ref="H1:I1"/>
    <mergeCell ref="H2:I2"/>
    <mergeCell ref="A4:I4"/>
    <mergeCell ref="C6:G6"/>
    <mergeCell ref="G7:H7"/>
    <mergeCell ref="A8:A10"/>
    <mergeCell ref="G8:H8"/>
    <mergeCell ref="G9:H9"/>
    <mergeCell ref="G10:H10"/>
    <mergeCell ref="A11:A13"/>
    <mergeCell ref="G11:H11"/>
    <mergeCell ref="G12:H12"/>
    <mergeCell ref="G13:H13"/>
    <mergeCell ref="A14:A16"/>
    <mergeCell ref="G14:H14"/>
    <mergeCell ref="G15:H15"/>
    <mergeCell ref="G16:H16"/>
    <mergeCell ref="A17:A19"/>
    <mergeCell ref="G17:H17"/>
    <mergeCell ref="G18:H18"/>
    <mergeCell ref="G19:H19"/>
  </mergeCells>
  <phoneticPr fontId="57" type="noConversion"/>
  <printOptions horizontalCentered="1" verticalCentered="1"/>
  <pageMargins left="0.78749999999999998" right="0.59027777777777801" top="1.2791666666666699" bottom="1.12222222222222" header="0.51180555555555496" footer="0.51180555555555496"/>
  <pageSetup paperSize="77" pageOrder="overThenDown"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3B77-67CE-4101-9206-30A904138466}">
  <dimension ref="A1:IU67"/>
  <sheetViews>
    <sheetView workbookViewId="0">
      <selection activeCell="J9" sqref="J9"/>
    </sheetView>
  </sheetViews>
  <sheetFormatPr defaultRowHeight="16.2"/>
  <cols>
    <col min="1" max="1" width="14" style="595" customWidth="1"/>
    <col min="2" max="2" width="11.77734375" style="595" customWidth="1"/>
    <col min="3" max="3" width="21.5546875" style="595" customWidth="1"/>
    <col min="4" max="4" width="17.77734375" style="595" customWidth="1"/>
    <col min="5" max="5" width="20.77734375" style="595" customWidth="1"/>
    <col min="6" max="6" width="22" style="595" customWidth="1"/>
    <col min="7" max="7" width="15.88671875" style="595" customWidth="1"/>
    <col min="8" max="8" width="18.88671875" style="595" customWidth="1"/>
    <col min="9" max="10" width="14" style="595" customWidth="1"/>
    <col min="11" max="11" width="9.6640625" style="595" customWidth="1"/>
    <col min="12" max="64" width="10" style="595" customWidth="1"/>
    <col min="65" max="255" width="10" style="629" customWidth="1"/>
    <col min="256" max="257" width="10" customWidth="1"/>
  </cols>
  <sheetData>
    <row r="1" spans="1:12" customFormat="1" ht="16.5" customHeight="1">
      <c r="A1" s="589" t="s">
        <v>678</v>
      </c>
      <c r="B1" s="590"/>
      <c r="C1" s="591"/>
      <c r="D1" s="592"/>
      <c r="F1" s="200"/>
      <c r="G1" s="593"/>
      <c r="H1" s="594" t="s">
        <v>783</v>
      </c>
      <c r="I1" s="1262" t="s">
        <v>1110</v>
      </c>
      <c r="J1" s="1262"/>
      <c r="K1" s="1262"/>
      <c r="L1" s="595"/>
    </row>
    <row r="2" spans="1:12" customFormat="1" ht="18" customHeight="1">
      <c r="A2" s="596" t="s">
        <v>823</v>
      </c>
      <c r="B2" s="201" t="s">
        <v>874</v>
      </c>
      <c r="C2" s="597"/>
      <c r="D2" s="598"/>
      <c r="F2" s="599"/>
      <c r="G2" s="600"/>
      <c r="H2" s="594" t="s">
        <v>875</v>
      </c>
      <c r="I2" s="1263" t="s">
        <v>1111</v>
      </c>
      <c r="J2" s="1263"/>
      <c r="K2" s="1263"/>
      <c r="L2" s="595"/>
    </row>
    <row r="3" spans="1:12" customFormat="1" ht="14.25" customHeight="1">
      <c r="A3" s="1264"/>
      <c r="B3" s="1264"/>
      <c r="C3" s="1264"/>
      <c r="D3" s="1264"/>
      <c r="E3" s="1264"/>
      <c r="F3" s="1264"/>
      <c r="G3" s="1264"/>
      <c r="H3" s="1264"/>
      <c r="I3" s="1264"/>
      <c r="J3" s="1264"/>
      <c r="K3" s="1264"/>
      <c r="L3" s="595"/>
    </row>
    <row r="4" spans="1:12" customFormat="1" ht="28.5" customHeight="1">
      <c r="A4" s="1265" t="s">
        <v>1112</v>
      </c>
      <c r="B4" s="1265"/>
      <c r="C4" s="1265"/>
      <c r="D4" s="1265"/>
      <c r="E4" s="1265"/>
      <c r="F4" s="1265"/>
      <c r="G4" s="1265"/>
      <c r="H4" s="1265"/>
      <c r="I4" s="1265"/>
      <c r="J4" s="1265"/>
      <c r="K4" s="1265"/>
      <c r="L4" s="595"/>
    </row>
    <row r="5" spans="1:12" customFormat="1" ht="19.5" customHeight="1">
      <c r="A5" s="1266" t="s">
        <v>922</v>
      </c>
      <c r="B5" s="1266"/>
      <c r="C5" s="1266"/>
      <c r="D5" s="1266"/>
      <c r="E5" s="1266"/>
      <c r="F5" s="1266"/>
      <c r="G5" s="1266"/>
      <c r="H5" s="1266"/>
      <c r="I5" s="1266"/>
      <c r="J5" s="1266"/>
      <c r="K5" s="1266"/>
      <c r="L5" s="595"/>
    </row>
    <row r="6" spans="1:12" customFormat="1" ht="59.25" customHeight="1">
      <c r="A6" s="1261" t="s">
        <v>879</v>
      </c>
      <c r="B6" s="1256" t="s">
        <v>880</v>
      </c>
      <c r="C6" s="1256" t="s">
        <v>1113</v>
      </c>
      <c r="D6" s="1256" t="s">
        <v>1114</v>
      </c>
      <c r="E6" s="1255" t="s">
        <v>949</v>
      </c>
      <c r="F6" s="1255" t="s">
        <v>1115</v>
      </c>
      <c r="G6" s="1256" t="s">
        <v>1116</v>
      </c>
      <c r="H6" s="1257" t="s">
        <v>1117</v>
      </c>
      <c r="I6" s="1257"/>
      <c r="J6" s="1257"/>
      <c r="K6" s="1257"/>
      <c r="L6" s="604"/>
    </row>
    <row r="7" spans="1:12" customFormat="1" ht="20.25" customHeight="1">
      <c r="A7" s="1261"/>
      <c r="B7" s="1256"/>
      <c r="C7" s="1256"/>
      <c r="D7" s="1256"/>
      <c r="E7" s="1255"/>
      <c r="F7" s="1255"/>
      <c r="G7" s="1256"/>
      <c r="H7" s="603" t="s">
        <v>639</v>
      </c>
      <c r="I7" s="605" t="s">
        <v>698</v>
      </c>
      <c r="J7" s="605" t="s">
        <v>699</v>
      </c>
      <c r="K7" s="603" t="s">
        <v>1118</v>
      </c>
      <c r="L7" s="604"/>
    </row>
    <row r="8" spans="1:12" customFormat="1" ht="19.5" customHeight="1">
      <c r="A8" s="1258" t="s">
        <v>636</v>
      </c>
      <c r="B8" s="606" t="s">
        <v>639</v>
      </c>
      <c r="C8" s="607"/>
      <c r="D8" s="607"/>
      <c r="E8" s="607"/>
      <c r="F8" s="608"/>
      <c r="G8" s="607"/>
      <c r="H8" s="608"/>
      <c r="I8" s="608"/>
      <c r="J8" s="608"/>
      <c r="K8" s="609"/>
      <c r="L8" s="595"/>
    </row>
    <row r="9" spans="1:12" customFormat="1" ht="19.5" customHeight="1">
      <c r="A9" s="1258"/>
      <c r="B9" s="601" t="s">
        <v>901</v>
      </c>
      <c r="C9" s="601"/>
      <c r="D9" s="601"/>
      <c r="E9" s="601"/>
      <c r="F9" s="605"/>
      <c r="G9" s="601"/>
      <c r="H9" s="605"/>
      <c r="I9" s="605"/>
      <c r="J9" s="605"/>
      <c r="K9" s="610"/>
      <c r="L9" s="595"/>
    </row>
    <row r="10" spans="1:12" customFormat="1" ht="19.5" customHeight="1">
      <c r="A10" s="1258"/>
      <c r="B10" s="611" t="s">
        <v>902</v>
      </c>
      <c r="C10" s="612"/>
      <c r="D10" s="613"/>
      <c r="E10" s="613"/>
      <c r="F10" s="614"/>
      <c r="G10" s="613"/>
      <c r="H10" s="614"/>
      <c r="I10" s="614"/>
      <c r="J10" s="614"/>
      <c r="K10" s="610"/>
      <c r="L10" s="595"/>
    </row>
    <row r="11" spans="1:12" customFormat="1" ht="19.5" customHeight="1">
      <c r="A11" s="1259" t="s">
        <v>700</v>
      </c>
      <c r="B11" s="615" t="s">
        <v>1119</v>
      </c>
      <c r="C11" s="616">
        <v>1</v>
      </c>
      <c r="D11" s="616">
        <v>22803</v>
      </c>
      <c r="E11" s="616">
        <v>297.10000000000002</v>
      </c>
      <c r="F11" s="616">
        <v>8</v>
      </c>
      <c r="G11" s="616">
        <v>2</v>
      </c>
      <c r="H11" s="617">
        <v>260</v>
      </c>
      <c r="I11" s="618">
        <v>163</v>
      </c>
      <c r="J11" s="618">
        <v>97</v>
      </c>
      <c r="K11" s="610"/>
      <c r="L11" s="595"/>
    </row>
    <row r="12" spans="1:12" customFormat="1" ht="19.5" customHeight="1">
      <c r="A12" s="1259"/>
      <c r="B12" s="619" t="s">
        <v>901</v>
      </c>
      <c r="C12" s="616">
        <v>1</v>
      </c>
      <c r="D12" s="616">
        <v>22803</v>
      </c>
      <c r="E12" s="616">
        <v>297.10000000000002</v>
      </c>
      <c r="F12" s="616">
        <v>8</v>
      </c>
      <c r="G12" s="616">
        <v>2</v>
      </c>
      <c r="H12" s="617">
        <v>260</v>
      </c>
      <c r="I12" s="618">
        <v>163</v>
      </c>
      <c r="J12" s="618">
        <v>97</v>
      </c>
      <c r="K12" s="610"/>
      <c r="L12" s="595"/>
    </row>
    <row r="13" spans="1:12" customFormat="1" ht="19.5" customHeight="1">
      <c r="A13" s="1259"/>
      <c r="B13" s="619" t="s">
        <v>902</v>
      </c>
      <c r="C13" s="616">
        <v>0</v>
      </c>
      <c r="D13" s="616">
        <v>0</v>
      </c>
      <c r="E13" s="616">
        <v>0</v>
      </c>
      <c r="F13" s="616">
        <v>0</v>
      </c>
      <c r="G13" s="616">
        <v>0</v>
      </c>
      <c r="H13" s="620">
        <v>0</v>
      </c>
      <c r="I13" s="616">
        <v>0</v>
      </c>
      <c r="J13" s="616">
        <v>0</v>
      </c>
      <c r="K13" s="610"/>
      <c r="L13" s="595"/>
    </row>
    <row r="14" spans="1:12" customFormat="1" ht="19.5" customHeight="1">
      <c r="A14" s="1260"/>
      <c r="B14" s="606" t="s">
        <v>639</v>
      </c>
      <c r="C14" s="621"/>
      <c r="D14" s="621"/>
      <c r="E14" s="621"/>
      <c r="F14" s="609"/>
      <c r="G14" s="621"/>
      <c r="H14" s="609"/>
      <c r="I14" s="609"/>
      <c r="J14" s="609"/>
      <c r="K14" s="610"/>
      <c r="L14" s="595"/>
    </row>
    <row r="15" spans="1:12" customFormat="1" ht="19.5" customHeight="1">
      <c r="A15" s="1260"/>
      <c r="B15" s="601" t="s">
        <v>901</v>
      </c>
      <c r="C15" s="622"/>
      <c r="D15" s="623"/>
      <c r="E15" s="623"/>
      <c r="F15" s="610"/>
      <c r="G15" s="623"/>
      <c r="H15" s="610"/>
      <c r="I15" s="610"/>
      <c r="J15" s="610"/>
      <c r="K15" s="610"/>
      <c r="L15" s="595"/>
    </row>
    <row r="16" spans="1:12" customFormat="1" ht="19.5" customHeight="1">
      <c r="A16" s="1260"/>
      <c r="B16" s="601" t="s">
        <v>902</v>
      </c>
      <c r="C16" s="622"/>
      <c r="D16" s="623"/>
      <c r="E16" s="623"/>
      <c r="F16" s="610"/>
      <c r="G16" s="623"/>
      <c r="H16" s="610"/>
      <c r="I16" s="610"/>
      <c r="J16" s="610"/>
      <c r="K16" s="610"/>
      <c r="L16" s="595"/>
    </row>
    <row r="17" spans="1:11" customFormat="1" ht="19.5" customHeight="1">
      <c r="A17" s="1254"/>
      <c r="B17" s="602" t="s">
        <v>639</v>
      </c>
      <c r="C17" s="623"/>
      <c r="D17" s="623"/>
      <c r="E17" s="623"/>
      <c r="F17" s="610"/>
      <c r="G17" s="623"/>
      <c r="H17" s="610"/>
      <c r="I17" s="610"/>
      <c r="J17" s="610"/>
      <c r="K17" s="610"/>
    </row>
    <row r="18" spans="1:11" customFormat="1" ht="19.5" customHeight="1">
      <c r="A18" s="1254"/>
      <c r="B18" s="601" t="s">
        <v>901</v>
      </c>
      <c r="C18" s="622"/>
      <c r="D18" s="623"/>
      <c r="E18" s="623"/>
      <c r="F18" s="610"/>
      <c r="G18" s="623"/>
      <c r="H18" s="610"/>
      <c r="I18" s="610"/>
      <c r="J18" s="610"/>
      <c r="K18" s="610"/>
    </row>
    <row r="19" spans="1:11" customFormat="1" ht="19.5" customHeight="1">
      <c r="A19" s="1254"/>
      <c r="B19" s="601" t="s">
        <v>902</v>
      </c>
      <c r="C19" s="622"/>
      <c r="D19" s="623"/>
      <c r="E19" s="623"/>
      <c r="F19" s="610"/>
      <c r="G19" s="623"/>
      <c r="H19" s="610"/>
      <c r="I19" s="610"/>
      <c r="J19" s="610"/>
      <c r="K19" s="610"/>
    </row>
    <row r="20" spans="1:11" customFormat="1" ht="20.100000000000001" customHeight="1">
      <c r="A20" s="624" t="s">
        <v>857</v>
      </c>
      <c r="B20" s="625"/>
      <c r="C20" s="625"/>
      <c r="D20" s="626"/>
      <c r="E20" s="627"/>
      <c r="F20" s="627"/>
      <c r="G20" s="627"/>
      <c r="H20" s="627"/>
      <c r="I20" s="627"/>
      <c r="J20" s="627"/>
      <c r="K20" s="626"/>
    </row>
    <row r="21" spans="1:11" customFormat="1" ht="20.100000000000001" customHeight="1">
      <c r="A21" s="200"/>
      <c r="B21" s="197"/>
      <c r="C21" s="197"/>
      <c r="D21" s="193"/>
      <c r="E21" s="229"/>
      <c r="F21" s="229"/>
      <c r="G21" s="229"/>
      <c r="H21" s="229"/>
      <c r="I21" s="229"/>
      <c r="J21" s="229"/>
      <c r="K21" s="270" t="s">
        <v>904</v>
      </c>
    </row>
    <row r="22" spans="1:11" customFormat="1" ht="19.5" customHeight="1">
      <c r="A22" s="228" t="s">
        <v>706</v>
      </c>
      <c r="B22" s="197"/>
      <c r="C22" s="228" t="s">
        <v>1120</v>
      </c>
      <c r="D22" s="197" t="s">
        <v>954</v>
      </c>
      <c r="E22" s="595"/>
      <c r="F22" s="228" t="s">
        <v>709</v>
      </c>
      <c r="G22" s="595"/>
      <c r="H22" s="228"/>
      <c r="I22" s="228"/>
      <c r="J22" s="228"/>
      <c r="K22" s="193"/>
    </row>
    <row r="23" spans="1:11" customFormat="1" ht="19.5" customHeight="1">
      <c r="A23" s="193"/>
      <c r="B23" s="193"/>
      <c r="C23" s="193"/>
      <c r="D23" s="197" t="s">
        <v>955</v>
      </c>
      <c r="E23" s="595"/>
      <c r="F23" s="197"/>
      <c r="G23" s="197"/>
      <c r="H23" s="197"/>
      <c r="I23" s="197"/>
      <c r="J23" s="197"/>
      <c r="K23" s="193"/>
    </row>
    <row r="24" spans="1:11" customFormat="1" ht="19.5" customHeight="1">
      <c r="A24" s="628" t="s">
        <v>905</v>
      </c>
      <c r="B24" s="628"/>
      <c r="C24" s="592"/>
      <c r="D24" s="592"/>
      <c r="E24" s="592"/>
      <c r="F24" s="592"/>
      <c r="G24" s="592"/>
      <c r="H24" s="592"/>
      <c r="I24" s="592"/>
      <c r="J24" s="592"/>
      <c r="K24" s="592"/>
    </row>
    <row r="25" spans="1:11" customFormat="1" ht="19.5" customHeight="1">
      <c r="A25" s="227" t="s">
        <v>1121</v>
      </c>
      <c r="B25" s="628"/>
      <c r="C25" s="592"/>
      <c r="D25" s="592"/>
      <c r="E25" s="592"/>
      <c r="F25" s="592"/>
      <c r="G25" s="592"/>
      <c r="H25" s="592"/>
      <c r="I25" s="592"/>
      <c r="J25" s="592"/>
      <c r="K25" s="592"/>
    </row>
    <row r="26" spans="1:11" customFormat="1" ht="18.75" customHeight="1">
      <c r="A26" s="595"/>
      <c r="B26" s="595"/>
      <c r="C26" s="595"/>
      <c r="D26" s="595"/>
      <c r="E26" s="595"/>
      <c r="F26" s="595"/>
      <c r="G26" s="595"/>
      <c r="H26" s="595"/>
      <c r="I26" s="595"/>
      <c r="J26" s="595"/>
      <c r="K26" s="595"/>
    </row>
    <row r="27" spans="1:11" customFormat="1" ht="17.25" customHeight="1">
      <c r="A27" s="595"/>
      <c r="B27" s="595"/>
      <c r="C27" s="595"/>
      <c r="D27" s="595"/>
      <c r="E27" s="595"/>
      <c r="F27" s="595"/>
      <c r="G27" s="595"/>
      <c r="H27" s="595"/>
      <c r="I27" s="595"/>
      <c r="J27" s="595"/>
      <c r="K27" s="595"/>
    </row>
    <row r="28" spans="1:11" customFormat="1" ht="17.25" customHeight="1">
      <c r="A28" s="595"/>
      <c r="B28" s="595"/>
      <c r="C28" s="595"/>
      <c r="D28" s="595"/>
      <c r="E28" s="595"/>
      <c r="F28" s="595"/>
      <c r="G28" s="595"/>
      <c r="H28" s="595"/>
      <c r="I28" s="595"/>
      <c r="J28" s="595"/>
      <c r="K28" s="595"/>
    </row>
    <row r="29" spans="1:11" customFormat="1" ht="17.25" customHeight="1">
      <c r="A29" s="595"/>
      <c r="B29" s="595"/>
      <c r="C29" s="595"/>
      <c r="D29" s="595"/>
      <c r="E29" s="595"/>
      <c r="F29" s="595"/>
      <c r="G29" s="595"/>
      <c r="H29" s="595"/>
      <c r="I29" s="595"/>
      <c r="J29" s="595"/>
      <c r="K29" s="595"/>
    </row>
    <row r="30" spans="1:11" customFormat="1" ht="17.25" customHeight="1">
      <c r="A30" s="595"/>
      <c r="B30" s="595"/>
      <c r="C30" s="595"/>
      <c r="D30" s="595"/>
      <c r="E30" s="595"/>
      <c r="F30" s="595"/>
      <c r="G30" s="595"/>
      <c r="H30" s="595"/>
      <c r="I30" s="595"/>
      <c r="J30" s="595"/>
      <c r="K30" s="595"/>
    </row>
    <row r="31" spans="1:11" customFormat="1" ht="17.25" customHeight="1">
      <c r="A31" s="595"/>
      <c r="B31" s="595"/>
      <c r="C31" s="595"/>
      <c r="D31" s="595"/>
      <c r="E31" s="595"/>
      <c r="F31" s="595"/>
      <c r="G31" s="595"/>
      <c r="H31" s="595"/>
      <c r="I31" s="595"/>
      <c r="J31" s="595"/>
      <c r="K31" s="595"/>
    </row>
    <row r="32" spans="1:11" customFormat="1" ht="17.25" customHeight="1">
      <c r="A32" s="595"/>
      <c r="B32" s="595"/>
      <c r="C32" s="595"/>
      <c r="D32" s="595"/>
      <c r="E32" s="595"/>
      <c r="F32" s="595"/>
      <c r="G32" s="595"/>
      <c r="H32" s="595"/>
      <c r="I32" s="595"/>
      <c r="J32" s="595"/>
      <c r="K32" s="595"/>
    </row>
    <row r="33" s="629" customFormat="1" ht="17.25" customHeight="1"/>
    <row r="34" s="629" customFormat="1" ht="17.25" customHeight="1"/>
    <row r="35" s="629" customFormat="1" ht="17.25" customHeight="1"/>
    <row r="36" s="629" customFormat="1" ht="17.25" customHeight="1"/>
    <row r="37" s="629" customFormat="1" ht="17.25" customHeight="1"/>
    <row r="38" s="629" customFormat="1" ht="17.25" customHeight="1"/>
    <row r="39" s="629" customFormat="1" ht="17.25" customHeight="1"/>
    <row r="40" s="629" customFormat="1" ht="17.25" customHeight="1"/>
    <row r="41" s="629" customFormat="1" ht="17.25" customHeight="1"/>
    <row r="42" s="629" customFormat="1" ht="17.25" customHeight="1"/>
    <row r="43" s="629" customFormat="1" ht="17.25" customHeight="1"/>
    <row r="44" s="629" customFormat="1" ht="17.25" customHeight="1"/>
    <row r="45" s="629" customFormat="1" ht="17.25" customHeight="1"/>
    <row r="46" s="629" customFormat="1" ht="17.25" customHeight="1"/>
    <row r="47" s="629" customFormat="1" ht="17.25" customHeight="1"/>
    <row r="48" s="629" customFormat="1" ht="17.25" customHeight="1"/>
    <row r="49" s="629" customFormat="1" ht="17.25" customHeight="1"/>
    <row r="50" s="629" customFormat="1" ht="17.25" customHeight="1"/>
    <row r="51" s="629" customFormat="1" ht="17.25" customHeight="1"/>
    <row r="52" s="629" customFormat="1" ht="17.25" customHeight="1"/>
    <row r="53" s="629" customFormat="1" ht="17.25" customHeight="1"/>
    <row r="54" s="629" customFormat="1" ht="17.25" customHeight="1"/>
    <row r="55" s="629" customFormat="1" ht="17.25" customHeight="1"/>
    <row r="56" s="629" customFormat="1" ht="17.25" customHeight="1"/>
    <row r="57" s="629" customFormat="1" ht="17.25" customHeight="1"/>
    <row r="58" s="629" customFormat="1" ht="17.25" customHeight="1"/>
    <row r="59" s="629" customFormat="1" ht="17.25" customHeight="1"/>
    <row r="60" s="629" customFormat="1" ht="17.25" customHeight="1"/>
    <row r="61" s="629" customFormat="1" ht="17.25" customHeight="1"/>
    <row r="62" s="629" customFormat="1" ht="17.25" customHeight="1"/>
    <row r="63" s="629" customFormat="1" ht="17.25" customHeight="1"/>
    <row r="64" s="629" customFormat="1" ht="17.25" customHeight="1"/>
    <row r="65" s="629" customFormat="1" ht="17.25" customHeight="1"/>
    <row r="66" s="629" customFormat="1" ht="17.25" customHeight="1"/>
    <row r="67" s="629" customFormat="1" ht="17.25" customHeight="1"/>
  </sheetData>
  <mergeCells count="17">
    <mergeCell ref="I1:K1"/>
    <mergeCell ref="I2:K2"/>
    <mergeCell ref="A3:K3"/>
    <mergeCell ref="A4:K4"/>
    <mergeCell ref="A5:K5"/>
    <mergeCell ref="A17:A19"/>
    <mergeCell ref="F6:F7"/>
    <mergeCell ref="G6:G7"/>
    <mergeCell ref="H6:K6"/>
    <mergeCell ref="A8:A10"/>
    <mergeCell ref="A11:A13"/>
    <mergeCell ref="A14:A16"/>
    <mergeCell ref="A6:A7"/>
    <mergeCell ref="B6:B7"/>
    <mergeCell ref="C6:C7"/>
    <mergeCell ref="D6:D7"/>
    <mergeCell ref="E6:E7"/>
  </mergeCells>
  <phoneticPr fontId="57" type="noConversion"/>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3AB0-83A7-4E73-AA2A-152C04A151FD}">
  <dimension ref="A1"/>
  <sheetViews>
    <sheetView workbookViewId="0">
      <selection activeCell="L9" sqref="L9"/>
    </sheetView>
  </sheetViews>
  <sheetFormatPr defaultRowHeight="16.2"/>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81</vt:i4>
      </vt:variant>
      <vt:variant>
        <vt:lpstr>具名範圍</vt:lpstr>
      </vt:variant>
      <vt:variant>
        <vt:i4>29</vt:i4>
      </vt:variant>
    </vt:vector>
  </HeadingPairs>
  <TitlesOfParts>
    <vt:vector size="110" baseType="lpstr">
      <vt:lpstr>預告統計資料發布時間表</vt:lpstr>
      <vt:lpstr>公庫收支月報</vt:lpstr>
      <vt:lpstr>資源回收成果統計</vt:lpstr>
      <vt:lpstr>臺東縣成功鎮資源回收成果統計11301</vt:lpstr>
      <vt:lpstr>臺東縣成功鎮資源回收成果統計11302</vt:lpstr>
      <vt:lpstr>臺東縣成功鎮資源回收成果統計11303</vt:lpstr>
      <vt:lpstr>一般垃圾及廚餘清理狀況</vt:lpstr>
      <vt:lpstr>臺東縣成功鎮一般垃圾及廚餘清理狀況11301</vt:lpstr>
      <vt:lpstr>臺東縣成功鎮一般垃圾及廚餘清理狀況11302</vt:lpstr>
      <vt:lpstr>臺東縣成功鎮一般垃圾及廚餘清理狀況11303</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治山防災整體治理工程</vt:lpstr>
      <vt:lpstr>辦理調解業務概況</vt:lpstr>
      <vt:lpstr>調解委員會組織概況</vt:lpstr>
      <vt:lpstr>辦理調解方式概況</vt:lpstr>
      <vt:lpstr>公墓設施使用概況</vt:lpstr>
      <vt:lpstr>骨灰(骸)存放設施使用概況</vt:lpstr>
      <vt:lpstr>殯葬管理業務概況</vt:lpstr>
      <vt:lpstr>殯儀館設施概況</vt:lpstr>
      <vt:lpstr>火化場設施概況</vt:lpstr>
      <vt:lpstr>天然災害水土保持設施損失情形</vt:lpstr>
      <vt:lpstr>漁業從業人數</vt:lpstr>
      <vt:lpstr>漁戶數及漁戶人口數</vt:lpstr>
      <vt:lpstr>112-12月公庫收支月報</vt:lpstr>
      <vt:lpstr>113-1月公庫收支月報</vt:lpstr>
      <vt:lpstr>113-2月公庫收支月報</vt:lpstr>
      <vt:lpstr>113-3月公庫收支月報</vt:lpstr>
      <vt:lpstr>113-4月公庫收支月報</vt:lpstr>
      <vt:lpstr>113-5月公庫收支月報</vt:lpstr>
      <vt:lpstr>113-6月公庫收支月報</vt:lpstr>
      <vt:lpstr>113-7月公庫收支月報</vt:lpstr>
      <vt:lpstr>都市計畫區內路外112年第四季</vt:lpstr>
      <vt:lpstr>都市計畫區外路外112年第四季</vt:lpstr>
      <vt:lpstr>路邊停車112年第四季</vt:lpstr>
      <vt:lpstr>2522-14-05-03112年第四季</vt:lpstr>
      <vt:lpstr>2522-14-06-03 112年第四季</vt:lpstr>
      <vt:lpstr>2522-14-07-03 112年第四季</vt:lpstr>
      <vt:lpstr>2522-14-08-03 112年第四季</vt:lpstr>
      <vt:lpstr>2522-14-09-03 112年第四季</vt:lpstr>
      <vt:lpstr>2522-14-10-03 112年第四季</vt:lpstr>
      <vt:lpstr>2522-14-08-3 113年第一季</vt:lpstr>
      <vt:lpstr>2522-14-09-3 113年第一季</vt:lpstr>
      <vt:lpstr>2522-14-01-3 113年第一季</vt:lpstr>
      <vt:lpstr>2522-14-03-3 113年第一季</vt:lpstr>
      <vt:lpstr>2522-14-04-3 113年第一季</vt:lpstr>
      <vt:lpstr>2522-14-05-3 113年第一季</vt:lpstr>
      <vt:lpstr>2522-14-06-3 113年第一季</vt:lpstr>
      <vt:lpstr>2522-14-07-3 113年第一季</vt:lpstr>
      <vt:lpstr>2522-14-10-3 113年第一季</vt:lpstr>
      <vt:lpstr>2522-14-01-3 113年第二季</vt:lpstr>
      <vt:lpstr>2522-14-03-3 113年第二季</vt:lpstr>
      <vt:lpstr>2522-14-04-3 113年第二季</vt:lpstr>
      <vt:lpstr>2522-14-05-3 113年第二季</vt:lpstr>
      <vt:lpstr>2522-14-06-3 113年第二季</vt:lpstr>
      <vt:lpstr>2522-14-07-3 113年第二季</vt:lpstr>
      <vt:lpstr>2522-14-08-3 113年第二季</vt:lpstr>
      <vt:lpstr>2522-14-09-3 113年第二季</vt:lpstr>
      <vt:lpstr>2522-14-10-3 113年第二季</vt:lpstr>
      <vt:lpstr>臺東縣成功鎮列冊需關懷獨居老人概況第四季</vt:lpstr>
      <vt:lpstr>臺東縣成功鎮列冊需關懷獨居老人概況第一季</vt:lpstr>
      <vt:lpstr>臺東縣成功鎮列冊需關懷獨居老人概況第二季</vt:lpstr>
      <vt:lpstr>推行社區發展概況112年</vt:lpstr>
      <vt:lpstr>調解業務概況112年</vt:lpstr>
      <vt:lpstr>調解組織概況112年</vt:lpstr>
      <vt:lpstr>調解方式概況112年</vt:lpstr>
      <vt:lpstr>公墓設施概況112年</vt:lpstr>
      <vt:lpstr>骨灰骸存放概況112年</vt:lpstr>
      <vt:lpstr>殯葬管理業務概況112年</vt:lpstr>
      <vt:lpstr>殯儀館設施概況112年</vt:lpstr>
      <vt:lpstr>臺 東 縣 成 功 鎮 火 化 場 設 施 概 況112年</vt:lpstr>
      <vt:lpstr>工作表1</vt:lpstr>
      <vt:lpstr>公墓設施使用概況!OLE_LINK1</vt:lpstr>
      <vt:lpstr>'2522-14-05-03112年第四季'!pp</vt:lpstr>
      <vt:lpstr>'2522-14-06-03 112年第四季'!pp</vt:lpstr>
      <vt:lpstr>'2522-14-07-03 112年第四季'!pp</vt:lpstr>
      <vt:lpstr>'2522-14-08-03 112年第四季'!pp</vt:lpstr>
      <vt:lpstr>'2522-14-09-03 112年第四季'!pp</vt:lpstr>
      <vt:lpstr>'2522-14-10-03 112年第四季'!pp</vt:lpstr>
      <vt:lpstr>都市計畫區內路外112年第四季!pp</vt:lpstr>
      <vt:lpstr>都市計畫區外路外112年第四季!pp</vt:lpstr>
      <vt:lpstr>路邊停車112年第四季!pp</vt:lpstr>
      <vt:lpstr>'2522-14-05-03112年第四季'!Print_Area</vt:lpstr>
      <vt:lpstr>'2522-14-06-03 112年第四季'!Print_Area</vt:lpstr>
      <vt:lpstr>'2522-14-07-03 112年第四季'!Print_Area</vt:lpstr>
      <vt:lpstr>'2522-14-08-03 112年第四季'!Print_Area</vt:lpstr>
      <vt:lpstr>'2522-14-09-03 112年第四季'!Print_Area</vt:lpstr>
      <vt:lpstr>'2522-14-10-03 112年第四季'!Print_Area</vt:lpstr>
      <vt:lpstr>公庫收支月報!Print_Area</vt:lpstr>
      <vt:lpstr>推行社區發展概況112年!Print_Area</vt:lpstr>
      <vt:lpstr>都市計畫區內路外112年第四季!Print_Area</vt:lpstr>
      <vt:lpstr>都市計畫區外路外112年第四季!Print_Area</vt:lpstr>
      <vt:lpstr>路邊停車112年第四季!Print_Area</vt:lpstr>
      <vt:lpstr>臺東縣成功鎮列冊需關懷獨居老人概況第四季!Print_Area</vt:lpstr>
      <vt:lpstr>調解委員會組織概況!Print_Area</vt:lpstr>
      <vt:lpstr>辦理調解業務概況!Print_Area</vt:lpstr>
      <vt:lpstr>'112-12月公庫收支月報'!Print_Titles</vt:lpstr>
      <vt:lpstr>'113-1月公庫收支月報'!Print_Titles</vt:lpstr>
      <vt:lpstr>'113-2月公庫收支月報'!Print_Titles</vt:lpstr>
      <vt:lpstr>'113-3月公庫收支月報'!Print_Titles</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民政課02</cp:lastModifiedBy>
  <cp:revision>0</cp:revision>
  <cp:lastPrinted>2022-04-28T00:40:14Z</cp:lastPrinted>
  <dcterms:created xsi:type="dcterms:W3CDTF">2013-06-27T07:16:06Z</dcterms:created>
  <dcterms:modified xsi:type="dcterms:W3CDTF">2024-08-09T03:17:39Z</dcterms:modified>
  <dc:language>zh-TW</dc:language>
</cp:coreProperties>
</file>